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869" activeTab="4"/>
  </bookViews>
  <sheets>
    <sheet name="Allgemein" sheetId="1" r:id="rId1"/>
    <sheet name="Doppel" sheetId="2" r:id="rId2"/>
    <sheet name="Herren_Gruppe1" sheetId="3" r:id="rId3"/>
    <sheet name="Herren_Gruppe2" sheetId="4" r:id="rId4"/>
    <sheet name="Herren_Platz_1-4" sheetId="5" r:id="rId5"/>
    <sheet name="Herren_Platz_5-9" sheetId="6" r:id="rId6"/>
  </sheets>
  <definedNames/>
  <calcPr fullCalcOnLoad="1"/>
</workbook>
</file>

<file path=xl/sharedStrings.xml><?xml version="1.0" encoding="utf-8"?>
<sst xmlns="http://schemas.openxmlformats.org/spreadsheetml/2006/main" count="606" uniqueCount="59">
  <si>
    <t>Nr</t>
  </si>
  <si>
    <t>Name</t>
  </si>
  <si>
    <t>Pkt</t>
  </si>
  <si>
    <t>Satz</t>
  </si>
  <si>
    <t>Platz</t>
  </si>
  <si>
    <t>:</t>
  </si>
  <si>
    <t>Erg.</t>
  </si>
  <si>
    <t>1. Runde</t>
  </si>
  <si>
    <t>2. Runde</t>
  </si>
  <si>
    <t>-</t>
  </si>
  <si>
    <t>3. Runde</t>
  </si>
  <si>
    <t>Tabelle</t>
  </si>
  <si>
    <t>Punkte</t>
  </si>
  <si>
    <t>Sätze</t>
  </si>
  <si>
    <t>Diff</t>
  </si>
  <si>
    <t>Vereinsmeisterschaft TT-TSV-Talheim</t>
  </si>
  <si>
    <t>Katja</t>
  </si>
  <si>
    <t>Jooss</t>
  </si>
  <si>
    <t>Schmidt</t>
  </si>
  <si>
    <t>Bernd</t>
  </si>
  <si>
    <t>Datum:</t>
  </si>
  <si>
    <t>Teilnehmer:</t>
  </si>
  <si>
    <t>Wiktorowski</t>
  </si>
  <si>
    <t>Elke</t>
  </si>
  <si>
    <t>Dürr</t>
  </si>
  <si>
    <t>Heiko</t>
  </si>
  <si>
    <t>Hagmann</t>
  </si>
  <si>
    <t>Marcel</t>
  </si>
  <si>
    <t>Aheimer</t>
  </si>
  <si>
    <t>Matthias</t>
  </si>
  <si>
    <t>Tzusch</t>
  </si>
  <si>
    <t>Michael</t>
  </si>
  <si>
    <t>Herren</t>
  </si>
  <si>
    <t>Damen</t>
  </si>
  <si>
    <t>Veranstaltung:</t>
  </si>
  <si>
    <t>Verein</t>
  </si>
  <si>
    <t>4. Runde</t>
  </si>
  <si>
    <t>5. Runde</t>
  </si>
  <si>
    <t>Diff.</t>
  </si>
  <si>
    <t>Platzierung 1-4</t>
  </si>
  <si>
    <t>Platzierung 5-9</t>
  </si>
  <si>
    <t xml:space="preserve"> </t>
  </si>
  <si>
    <t xml:space="preserve"> ---</t>
  </si>
  <si>
    <t>Doppel</t>
  </si>
  <si>
    <t>Uhrzeit</t>
  </si>
  <si>
    <t xml:space="preserve"> ---/---</t>
  </si>
  <si>
    <t>Bericht:</t>
  </si>
  <si>
    <t>Jugend</t>
  </si>
  <si>
    <t>Erwachsene</t>
  </si>
  <si>
    <t>Andreas</t>
  </si>
  <si>
    <t>Häcker</t>
  </si>
  <si>
    <t>13:00Uhr</t>
  </si>
  <si>
    <t>Andre</t>
  </si>
  <si>
    <t>Seebold</t>
  </si>
  <si>
    <t>Marcel/Elke</t>
  </si>
  <si>
    <t>Andre/Bernd</t>
  </si>
  <si>
    <t>Heiko/Katja</t>
  </si>
  <si>
    <t>Andreas/Matthias</t>
  </si>
  <si>
    <t>Joachim/Michael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</si>
</sst>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12">
    <font>
      <sz val="10"/>
      <name val="Arial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0"/>
    </font>
    <font>
      <b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5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/>
    </xf>
    <xf numFmtId="20" fontId="0" fillId="0" borderId="0" xfId="0" applyNumberFormat="1" applyAlignment="1">
      <alignment/>
    </xf>
    <xf numFmtId="0" fontId="5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20" xfId="0" applyFont="1" applyBorder="1" applyAlignment="1" applyProtection="1" quotePrefix="1">
      <alignment horizontal="center"/>
      <protection/>
    </xf>
    <xf numFmtId="0" fontId="4" fillId="0" borderId="28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 quotePrefix="1">
      <alignment horizontal="center"/>
      <protection/>
    </xf>
    <xf numFmtId="0" fontId="8" fillId="0" borderId="9" xfId="0" applyFont="1" applyFill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/>
      <protection locked="0"/>
    </xf>
    <xf numFmtId="0" fontId="6" fillId="2" borderId="18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/>
    </xf>
    <xf numFmtId="0" fontId="4" fillId="0" borderId="8" xfId="0" applyFont="1" applyBorder="1" applyAlignment="1" applyProtection="1" quotePrefix="1">
      <alignment horizontal="center"/>
      <protection/>
    </xf>
    <xf numFmtId="0" fontId="8" fillId="0" borderId="9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8" xfId="0" applyFont="1" applyBorder="1" applyAlignment="1" applyProtection="1" quotePrefix="1">
      <alignment horizontal="center"/>
      <protection/>
    </xf>
    <xf numFmtId="1" fontId="6" fillId="0" borderId="8" xfId="0" applyNumberFormat="1" applyFont="1" applyBorder="1" applyAlignment="1" applyProtection="1" quotePrefix="1">
      <alignment/>
      <protection/>
    </xf>
    <xf numFmtId="1" fontId="4" fillId="0" borderId="8" xfId="0" applyNumberFormat="1" applyFont="1" applyBorder="1" applyAlignment="1" applyProtection="1" quotePrefix="1">
      <alignment/>
      <protection/>
    </xf>
    <xf numFmtId="0" fontId="6" fillId="2" borderId="30" xfId="0" applyFont="1" applyFill="1" applyBorder="1" applyAlignment="1" applyProtection="1">
      <alignment/>
      <protection locked="0"/>
    </xf>
    <xf numFmtId="0" fontId="8" fillId="0" borderId="3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8" fillId="0" borderId="38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 horizontal="center"/>
      <protection/>
    </xf>
    <xf numFmtId="1" fontId="6" fillId="0" borderId="10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 quotePrefix="1">
      <alignment/>
      <protection/>
    </xf>
    <xf numFmtId="0" fontId="6" fillId="2" borderId="7" xfId="0" applyFont="1" applyFill="1" applyBorder="1" applyAlignment="1" applyProtection="1">
      <alignment/>
      <protection locked="0"/>
    </xf>
    <xf numFmtId="0" fontId="6" fillId="2" borderId="26" xfId="0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 quotePrefix="1">
      <alignment horizontal="center"/>
      <protection/>
    </xf>
    <xf numFmtId="0" fontId="8" fillId="0" borderId="21" xfId="0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6" fillId="2" borderId="34" xfId="0" applyFont="1" applyFill="1" applyBorder="1" applyAlignment="1" applyProtection="1">
      <alignment/>
      <protection locked="0"/>
    </xf>
    <xf numFmtId="0" fontId="6" fillId="2" borderId="22" xfId="0" applyFont="1" applyFill="1" applyBorder="1" applyAlignment="1" applyProtection="1">
      <alignment/>
      <protection locked="0"/>
    </xf>
    <xf numFmtId="0" fontId="4" fillId="0" borderId="20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2" borderId="39" xfId="0" applyFont="1" applyFill="1" applyBorder="1" applyAlignment="1" applyProtection="1">
      <alignment/>
      <protection locked="0"/>
    </xf>
    <xf numFmtId="0" fontId="6" fillId="2" borderId="16" xfId="0" applyFont="1" applyFill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 horizont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6" fillId="2" borderId="4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 quotePrefix="1">
      <alignment horizontal="center"/>
      <protection/>
    </xf>
    <xf numFmtId="0" fontId="8" fillId="0" borderId="9" xfId="0" applyFont="1" applyFill="1" applyBorder="1" applyAlignment="1" applyProtection="1">
      <alignment/>
      <protection/>
    </xf>
    <xf numFmtId="0" fontId="8" fillId="0" borderId="38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4" fillId="0" borderId="8" xfId="0" applyFont="1" applyFill="1" applyBorder="1" applyAlignment="1" applyProtection="1" quotePrefix="1">
      <alignment horizontal="center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 quotePrefix="1">
      <alignment horizontal="center"/>
      <protection/>
    </xf>
    <xf numFmtId="0" fontId="5" fillId="0" borderId="21" xfId="0" applyFont="1" applyFill="1" applyBorder="1" applyAlignment="1" applyProtection="1">
      <alignment/>
      <protection/>
    </xf>
    <xf numFmtId="0" fontId="6" fillId="0" borderId="34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left"/>
      <protection/>
    </xf>
    <xf numFmtId="0" fontId="8" fillId="0" borderId="29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6" fillId="2" borderId="36" xfId="0" applyFont="1" applyFill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8" fillId="0" borderId="35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36" xfId="0" applyFont="1" applyBorder="1" applyAlignment="1" applyProtection="1">
      <alignment horizontal="left"/>
      <protection/>
    </xf>
    <xf numFmtId="0" fontId="5" fillId="3" borderId="7" xfId="0" applyFont="1" applyFill="1" applyBorder="1" applyAlignment="1" applyProtection="1">
      <alignment horizontal="center"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/>
      <protection/>
    </xf>
    <xf numFmtId="0" fontId="6" fillId="3" borderId="9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 horizontal="center"/>
      <protection/>
    </xf>
    <xf numFmtId="0" fontId="7" fillId="3" borderId="9" xfId="0" applyFont="1" applyFill="1" applyBorder="1" applyAlignment="1" applyProtection="1">
      <alignment horizontal="center"/>
      <protection/>
    </xf>
    <xf numFmtId="0" fontId="7" fillId="3" borderId="15" xfId="0" applyFont="1" applyFill="1" applyBorder="1" applyAlignment="1" applyProtection="1">
      <alignment horizontal="center"/>
      <protection/>
    </xf>
    <xf numFmtId="0" fontId="7" fillId="3" borderId="12" xfId="0" applyFont="1" applyFill="1" applyBorder="1" applyAlignment="1" applyProtection="1">
      <alignment horizontal="center"/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3" borderId="19" xfId="0" applyFont="1" applyFill="1" applyBorder="1" applyAlignment="1" applyProtection="1">
      <alignment horizontal="center"/>
      <protection/>
    </xf>
    <xf numFmtId="0" fontId="5" fillId="3" borderId="20" xfId="0" applyFont="1" applyFill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5" fillId="3" borderId="30" xfId="0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0" fontId="5" fillId="3" borderId="31" xfId="0" applyFont="1" applyFill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5" fillId="3" borderId="39" xfId="0" applyFont="1" applyFill="1" applyBorder="1" applyAlignment="1" applyProtection="1">
      <alignment horizontal="center"/>
      <protection/>
    </xf>
    <xf numFmtId="0" fontId="5" fillId="3" borderId="40" xfId="0" applyFont="1" applyFill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5" fillId="3" borderId="36" xfId="0" applyFont="1" applyFill="1" applyBorder="1" applyAlignment="1" applyProtection="1">
      <alignment horizontal="center"/>
      <protection/>
    </xf>
    <xf numFmtId="0" fontId="5" fillId="3" borderId="34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/>
    </xf>
    <xf numFmtId="20" fontId="0" fillId="0" borderId="0" xfId="0" applyNumberFormat="1" applyAlignment="1">
      <alignment horizontal="right"/>
    </xf>
    <xf numFmtId="20" fontId="0" fillId="4" borderId="44" xfId="0" applyNumberFormat="1" applyFill="1" applyBorder="1" applyAlignment="1">
      <alignment/>
    </xf>
    <xf numFmtId="14" fontId="0" fillId="4" borderId="45" xfId="0" applyNumberFormat="1" applyFill="1" applyBorder="1" applyAlignment="1">
      <alignment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 applyProtection="1">
      <alignment/>
      <protection locked="0"/>
    </xf>
    <xf numFmtId="0" fontId="0" fillId="2" borderId="3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/>
      <protection/>
    </xf>
    <xf numFmtId="0" fontId="3" fillId="3" borderId="0" xfId="0" applyFont="1" applyFill="1" applyBorder="1" applyAlignment="1" applyProtection="1">
      <alignment horizontal="left"/>
      <protection/>
    </xf>
    <xf numFmtId="0" fontId="4" fillId="3" borderId="0" xfId="0" applyFont="1" applyFill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6" fillId="3" borderId="1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6" fillId="3" borderId="31" xfId="0" applyFont="1" applyFill="1" applyBorder="1" applyAlignment="1" applyProtection="1">
      <alignment/>
      <protection/>
    </xf>
    <xf numFmtId="0" fontId="6" fillId="3" borderId="31" xfId="0" applyFont="1" applyFill="1" applyBorder="1" applyAlignment="1" applyProtection="1">
      <alignment horizontal="center"/>
      <protection/>
    </xf>
    <xf numFmtId="0" fontId="6" fillId="3" borderId="30" xfId="0" applyFont="1" applyFill="1" applyBorder="1" applyAlignment="1" applyProtection="1">
      <alignment horizontal="center"/>
      <protection/>
    </xf>
    <xf numFmtId="0" fontId="6" fillId="3" borderId="3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left"/>
      <protection/>
    </xf>
    <xf numFmtId="0" fontId="6" fillId="3" borderId="30" xfId="0" applyFont="1" applyFill="1" applyBorder="1" applyAlignment="1" applyProtection="1">
      <alignment horizontal="left"/>
      <protection/>
    </xf>
    <xf numFmtId="0" fontId="6" fillId="3" borderId="16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3" borderId="16" xfId="0" applyFont="1" applyFill="1" applyBorder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6" fillId="3" borderId="36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vertical="top"/>
      <protection/>
    </xf>
    <xf numFmtId="0" fontId="8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54" xfId="0" applyFont="1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10" xfId="0" applyFont="1" applyBorder="1" applyAlignment="1" applyProtection="1" quotePrefix="1">
      <alignment/>
      <protection/>
    </xf>
    <xf numFmtId="0" fontId="8" fillId="0" borderId="2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 quotePrefix="1">
      <alignment/>
      <protection/>
    </xf>
    <xf numFmtId="0" fontId="8" fillId="0" borderId="2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53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/>
      <protection locked="0"/>
    </xf>
    <xf numFmtId="0" fontId="9" fillId="0" borderId="43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left"/>
      <protection/>
    </xf>
    <xf numFmtId="0" fontId="4" fillId="3" borderId="15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28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Continuous"/>
      <protection locked="0"/>
    </xf>
    <xf numFmtId="0" fontId="8" fillId="0" borderId="12" xfId="0" applyFont="1" applyBorder="1" applyAlignment="1" applyProtection="1">
      <alignment horizontal="centerContinuous"/>
      <protection locked="0"/>
    </xf>
    <xf numFmtId="0" fontId="5" fillId="0" borderId="12" xfId="0" applyFont="1" applyBorder="1" applyAlignment="1" applyProtection="1">
      <alignment horizontal="centerContinuous"/>
      <protection locked="0"/>
    </xf>
    <xf numFmtId="0" fontId="8" fillId="0" borderId="42" xfId="0" applyFont="1" applyBorder="1" applyAlignment="1" applyProtection="1">
      <alignment horizontal="centerContinuous"/>
      <protection locked="0"/>
    </xf>
    <xf numFmtId="0" fontId="6" fillId="0" borderId="12" xfId="0" applyFont="1" applyBorder="1" applyAlignment="1" applyProtection="1">
      <alignment horizontal="centerContinuous"/>
      <protection locked="0"/>
    </xf>
    <xf numFmtId="0" fontId="4" fillId="0" borderId="42" xfId="0" applyFont="1" applyBorder="1" applyAlignment="1" applyProtection="1">
      <alignment horizontal="centerContinuous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Continuous"/>
      <protection locked="0"/>
    </xf>
    <xf numFmtId="0" fontId="8" fillId="0" borderId="10" xfId="0" applyFont="1" applyBorder="1" applyAlignment="1" applyProtection="1">
      <alignment horizontal="centerContinuous"/>
      <protection locked="0"/>
    </xf>
    <xf numFmtId="0" fontId="5" fillId="0" borderId="10" xfId="0" applyFont="1" applyBorder="1" applyAlignment="1" applyProtection="1">
      <alignment horizontal="centerContinuous"/>
      <protection locked="0"/>
    </xf>
    <xf numFmtId="0" fontId="8" fillId="0" borderId="18" xfId="0" applyFont="1" applyBorder="1" applyAlignment="1" applyProtection="1">
      <alignment horizontal="centerContinuous"/>
      <protection locked="0"/>
    </xf>
    <xf numFmtId="0" fontId="6" fillId="0" borderId="10" xfId="0" applyFont="1" applyBorder="1" applyAlignment="1" applyProtection="1">
      <alignment horizontal="centerContinuous"/>
      <protection locked="0"/>
    </xf>
    <xf numFmtId="0" fontId="4" fillId="0" borderId="18" xfId="0" applyFont="1" applyBorder="1" applyAlignment="1" applyProtection="1">
      <alignment horizontal="centerContinuous"/>
      <protection locked="0"/>
    </xf>
    <xf numFmtId="0" fontId="8" fillId="0" borderId="12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Continuous"/>
      <protection locked="0"/>
    </xf>
    <xf numFmtId="0" fontId="8" fillId="0" borderId="20" xfId="0" applyFont="1" applyBorder="1" applyAlignment="1" applyProtection="1">
      <alignment horizontal="centerContinuous"/>
      <protection locked="0"/>
    </xf>
    <xf numFmtId="0" fontId="5" fillId="0" borderId="20" xfId="0" applyFont="1" applyBorder="1" applyAlignment="1" applyProtection="1">
      <alignment horizontal="centerContinuous"/>
      <protection locked="0"/>
    </xf>
    <xf numFmtId="0" fontId="8" fillId="0" borderId="40" xfId="0" applyFont="1" applyBorder="1" applyAlignment="1" applyProtection="1">
      <alignment horizontal="centerContinuous"/>
      <protection locked="0"/>
    </xf>
    <xf numFmtId="0" fontId="6" fillId="0" borderId="20" xfId="0" applyFont="1" applyBorder="1" applyAlignment="1" applyProtection="1">
      <alignment horizontal="centerContinuous"/>
      <protection locked="0"/>
    </xf>
    <xf numFmtId="0" fontId="4" fillId="0" borderId="40" xfId="0" applyFont="1" applyBorder="1" applyAlignment="1" applyProtection="1">
      <alignment horizontal="centerContinuous"/>
      <protection locked="0"/>
    </xf>
    <xf numFmtId="0" fontId="6" fillId="0" borderId="5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54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0" fillId="0" borderId="29" xfId="0" applyBorder="1" applyAlignment="1" applyProtection="1">
      <alignment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5" fillId="0" borderId="43" xfId="0" applyFont="1" applyBorder="1" applyAlignment="1" applyProtection="1">
      <alignment horizontal="left"/>
      <protection/>
    </xf>
    <xf numFmtId="0" fontId="4" fillId="3" borderId="18" xfId="0" applyFont="1" applyFill="1" applyBorder="1" applyAlignment="1" applyProtection="1">
      <alignment horizontal="left"/>
      <protection/>
    </xf>
    <xf numFmtId="0" fontId="4" fillId="3" borderId="22" xfId="0" applyFont="1" applyFill="1" applyBorder="1" applyAlignment="1" applyProtection="1">
      <alignment horizontal="left"/>
      <protection/>
    </xf>
    <xf numFmtId="0" fontId="11" fillId="2" borderId="6" xfId="0" applyFont="1" applyFill="1" applyBorder="1" applyAlignment="1" applyProtection="1">
      <alignment/>
      <protection locked="0"/>
    </xf>
    <xf numFmtId="0" fontId="11" fillId="2" borderId="48" xfId="0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6" fillId="3" borderId="30" xfId="0" applyFont="1" applyFill="1" applyBorder="1" applyAlignment="1" applyProtection="1">
      <alignment horizontal="left"/>
      <protection/>
    </xf>
    <xf numFmtId="0" fontId="6" fillId="3" borderId="10" xfId="0" applyFont="1" applyFill="1" applyBorder="1" applyAlignment="1" applyProtection="1">
      <alignment horizontal="left"/>
      <protection/>
    </xf>
    <xf numFmtId="0" fontId="6" fillId="3" borderId="31" xfId="0" applyFont="1" applyFill="1" applyBorder="1" applyAlignment="1" applyProtection="1">
      <alignment horizontal="left"/>
      <protection/>
    </xf>
    <xf numFmtId="0" fontId="6" fillId="3" borderId="36" xfId="0" applyFont="1" applyFill="1" applyBorder="1" applyAlignment="1" applyProtection="1">
      <alignment horizontal="left"/>
      <protection/>
    </xf>
    <xf numFmtId="0" fontId="6" fillId="3" borderId="34" xfId="0" applyFont="1" applyFill="1" applyBorder="1" applyAlignment="1" applyProtection="1">
      <alignment horizontal="left"/>
      <protection/>
    </xf>
    <xf numFmtId="0" fontId="6" fillId="3" borderId="35" xfId="0" applyFont="1" applyFill="1" applyBorder="1" applyAlignment="1" applyProtection="1">
      <alignment horizontal="left"/>
      <protection/>
    </xf>
    <xf numFmtId="0" fontId="6" fillId="3" borderId="30" xfId="0" applyFont="1" applyFill="1" applyBorder="1" applyAlignment="1" applyProtection="1">
      <alignment horizontal="left"/>
      <protection/>
    </xf>
    <xf numFmtId="0" fontId="6" fillId="3" borderId="31" xfId="0" applyFont="1" applyFill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left"/>
      <protection/>
    </xf>
  </cellXfs>
  <cellStyles count="47">
    <cellStyle name="Normal" xfId="0"/>
    <cellStyle name="Comma" xfId="15"/>
    <cellStyle name="Comma [0]" xfId="16"/>
    <cellStyle name="Dezimal [0]_04er Raster mit Schiedsrichterzettel" xfId="17"/>
    <cellStyle name="Dezimal [0]_06er Raster mit Schiedsrichterzettel" xfId="18"/>
    <cellStyle name="Dezimal [0]_08er Raster mit Schiedsrichterzettel" xfId="19"/>
    <cellStyle name="Dezimal [0]_10er Raster mit Schiedsrichterzettel" xfId="20"/>
    <cellStyle name="Dezimal [0]_10ERautooriginal" xfId="21"/>
    <cellStyle name="Dezimal [0]_12ERautooriginal" xfId="22"/>
    <cellStyle name="Dezimal [0]_4er Raster mit Schiedsrichterzettel" xfId="23"/>
    <cellStyle name="Dezimal [0]_KO08" xfId="24"/>
    <cellStyle name="Dezimal [0]_KO16" xfId="25"/>
    <cellStyle name="Dezimal_04er Raster mit Schiedsrichterzettel" xfId="26"/>
    <cellStyle name="Dezimal_06er Raster mit Schiedsrichterzettel" xfId="27"/>
    <cellStyle name="Dezimal_08er Raster mit Schiedsrichterzettel" xfId="28"/>
    <cellStyle name="Dezimal_10er Raster mit Schiedsrichterzettel" xfId="29"/>
    <cellStyle name="Dezimal_10ERautooriginal" xfId="30"/>
    <cellStyle name="Dezimal_12ERautooriginal" xfId="31"/>
    <cellStyle name="Dezimal_4er Raster mit Schiedsrichterzettel" xfId="32"/>
    <cellStyle name="Dezimal_KO08" xfId="33"/>
    <cellStyle name="Dezimal_KO16" xfId="34"/>
    <cellStyle name="Hyperlink" xfId="35"/>
    <cellStyle name="Percent" xfId="36"/>
    <cellStyle name="Standard_10ERautooriginal" xfId="37"/>
    <cellStyle name="Standard_12ERautooriginal" xfId="38"/>
    <cellStyle name="Standard_KO08" xfId="39"/>
    <cellStyle name="Standard_KO16" xfId="40"/>
    <cellStyle name="Currency" xfId="41"/>
    <cellStyle name="Currency [0]" xfId="42"/>
    <cellStyle name="Währung [0]_04er Raster mit Schiedsrichterzettel" xfId="43"/>
    <cellStyle name="Währung [0]_06er Raster mit Schiedsrichterzettel" xfId="44"/>
    <cellStyle name="Währung [0]_08er Raster mit Schiedsrichterzettel" xfId="45"/>
    <cellStyle name="Währung [0]_10er Raster mit Schiedsrichterzettel" xfId="46"/>
    <cellStyle name="Währung [0]_10ERautooriginal" xfId="47"/>
    <cellStyle name="Währung [0]_12ERautooriginal" xfId="48"/>
    <cellStyle name="Währung [0]_4er Raster mit Schiedsrichterzettel" xfId="49"/>
    <cellStyle name="Währung [0]_KO08" xfId="50"/>
    <cellStyle name="Währung [0]_KO16" xfId="51"/>
    <cellStyle name="Währung_04er Raster mit Schiedsrichterzettel" xfId="52"/>
    <cellStyle name="Währung_06er Raster mit Schiedsrichterzettel" xfId="53"/>
    <cellStyle name="Währung_08er Raster mit Schiedsrichterzettel" xfId="54"/>
    <cellStyle name="Währung_10er Raster mit Schiedsrichterzettel" xfId="55"/>
    <cellStyle name="Währung_10ERautooriginal" xfId="56"/>
    <cellStyle name="Währung_12ERautooriginal" xfId="57"/>
    <cellStyle name="Währung_4er Raster mit Schiedsrichterzettel" xfId="58"/>
    <cellStyle name="Währung_KO08" xfId="59"/>
    <cellStyle name="Währung_KO1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21"/>
  <sheetViews>
    <sheetView workbookViewId="0" topLeftCell="A3">
      <selection activeCell="D26" sqref="D26"/>
    </sheetView>
  </sheetViews>
  <sheetFormatPr defaultColWidth="11.421875" defaultRowHeight="12.75"/>
  <cols>
    <col min="1" max="1" width="10.28125" style="0" customWidth="1"/>
    <col min="2" max="3" width="11.8515625" style="0" customWidth="1"/>
    <col min="4" max="4" width="3.28125" style="0" customWidth="1"/>
    <col min="5" max="6" width="11.8515625" style="0" customWidth="1"/>
    <col min="7" max="7" width="3.00390625" style="0" customWidth="1"/>
    <col min="8" max="9" width="22.00390625" style="0" customWidth="1"/>
  </cols>
  <sheetData>
    <row r="1" ht="18.75">
      <c r="A1" s="56" t="s">
        <v>15</v>
      </c>
    </row>
    <row r="2" ht="18.75">
      <c r="A2" s="56"/>
    </row>
    <row r="3" spans="1:9" ht="12.75">
      <c r="A3" t="s">
        <v>44</v>
      </c>
      <c r="I3" s="199" t="s">
        <v>51</v>
      </c>
    </row>
    <row r="4" spans="1:9" ht="12.75">
      <c r="A4" t="s">
        <v>20</v>
      </c>
      <c r="I4" s="55">
        <v>37973</v>
      </c>
    </row>
    <row r="5" spans="2:3" ht="13.5" thickBot="1">
      <c r="B5" s="58"/>
      <c r="C5" s="55"/>
    </row>
    <row r="6" spans="1:9" ht="13.5" thickBot="1">
      <c r="A6" t="s">
        <v>21</v>
      </c>
      <c r="B6" s="200" t="s">
        <v>32</v>
      </c>
      <c r="C6" s="201"/>
      <c r="E6" s="54"/>
      <c r="F6" s="54"/>
      <c r="H6" s="202" t="s">
        <v>43</v>
      </c>
      <c r="I6" s="203"/>
    </row>
    <row r="7" spans="2:9" ht="12.75">
      <c r="B7" s="204" t="s">
        <v>29</v>
      </c>
      <c r="C7" s="205" t="s">
        <v>30</v>
      </c>
      <c r="D7" s="206"/>
      <c r="E7" s="60"/>
      <c r="F7" s="60"/>
      <c r="G7" s="206"/>
      <c r="H7" s="209" t="s">
        <v>58</v>
      </c>
      <c r="I7" s="210" t="s">
        <v>41</v>
      </c>
    </row>
    <row r="8" spans="2:9" ht="12.75">
      <c r="B8" s="207" t="s">
        <v>49</v>
      </c>
      <c r="C8" s="208" t="s">
        <v>50</v>
      </c>
      <c r="D8" s="206"/>
      <c r="E8" s="60"/>
      <c r="F8" s="60"/>
      <c r="G8" s="206"/>
      <c r="H8" s="207" t="s">
        <v>54</v>
      </c>
      <c r="I8" s="208" t="s">
        <v>41</v>
      </c>
    </row>
    <row r="9" spans="2:9" ht="12.75">
      <c r="B9" s="207" t="s">
        <v>42</v>
      </c>
      <c r="C9" s="208" t="s">
        <v>41</v>
      </c>
      <c r="D9" s="206"/>
      <c r="E9" s="60"/>
      <c r="F9" s="60"/>
      <c r="G9" s="206"/>
      <c r="H9" s="207" t="s">
        <v>55</v>
      </c>
      <c r="I9" s="208" t="s">
        <v>41</v>
      </c>
    </row>
    <row r="10" spans="2:9" ht="12.75">
      <c r="B10" s="207" t="s">
        <v>31</v>
      </c>
      <c r="C10" s="208" t="s">
        <v>18</v>
      </c>
      <c r="D10" s="206"/>
      <c r="E10" s="60"/>
      <c r="F10" s="60"/>
      <c r="G10" s="206"/>
      <c r="H10" s="207" t="s">
        <v>56</v>
      </c>
      <c r="I10" s="208" t="s">
        <v>41</v>
      </c>
    </row>
    <row r="11" spans="2:9" ht="12.75">
      <c r="B11" s="209" t="s">
        <v>23</v>
      </c>
      <c r="C11" s="210" t="s">
        <v>24</v>
      </c>
      <c r="D11" s="206"/>
      <c r="E11" s="60"/>
      <c r="F11" s="60"/>
      <c r="G11" s="206"/>
      <c r="H11" s="207" t="s">
        <v>57</v>
      </c>
      <c r="I11" s="208" t="s">
        <v>41</v>
      </c>
    </row>
    <row r="12" spans="2:9" ht="13.5" thickBot="1">
      <c r="B12" s="211" t="s">
        <v>42</v>
      </c>
      <c r="C12" s="212" t="s">
        <v>41</v>
      </c>
      <c r="D12" s="206"/>
      <c r="E12" s="60"/>
      <c r="F12" s="60"/>
      <c r="G12" s="206"/>
      <c r="H12" s="211" t="s">
        <v>45</v>
      </c>
      <c r="I12" s="212" t="s">
        <v>41</v>
      </c>
    </row>
    <row r="13" spans="2:9" ht="12.75">
      <c r="B13" s="209" t="s">
        <v>27</v>
      </c>
      <c r="C13" s="210" t="s">
        <v>28</v>
      </c>
      <c r="D13" s="206"/>
      <c r="E13" s="60"/>
      <c r="F13" s="60"/>
      <c r="G13" s="206"/>
      <c r="H13" s="60"/>
      <c r="I13" s="60" t="s">
        <v>41</v>
      </c>
    </row>
    <row r="14" spans="2:9" ht="12.75">
      <c r="B14" s="207" t="s">
        <v>52</v>
      </c>
      <c r="C14" s="208" t="s">
        <v>22</v>
      </c>
      <c r="D14" s="206"/>
      <c r="E14" s="60"/>
      <c r="F14" s="60"/>
      <c r="G14" s="206"/>
      <c r="H14" s="60"/>
      <c r="I14" s="60" t="s">
        <v>41</v>
      </c>
    </row>
    <row r="15" spans="2:9" ht="12.75">
      <c r="B15" s="366" t="s">
        <v>19</v>
      </c>
      <c r="C15" s="367" t="s">
        <v>17</v>
      </c>
      <c r="D15" s="206"/>
      <c r="E15" s="60"/>
      <c r="F15" s="60"/>
      <c r="G15" s="206"/>
      <c r="H15" s="206"/>
      <c r="I15" s="206"/>
    </row>
    <row r="16" spans="2:9" ht="12.75">
      <c r="B16" s="207" t="s">
        <v>16</v>
      </c>
      <c r="C16" s="208" t="s">
        <v>53</v>
      </c>
      <c r="D16" s="206"/>
      <c r="E16" s="60"/>
      <c r="F16" s="60"/>
      <c r="G16" s="206"/>
      <c r="H16" s="206"/>
      <c r="I16" s="206"/>
    </row>
    <row r="17" spans="2:6" ht="12.75">
      <c r="B17" s="207" t="s">
        <v>25</v>
      </c>
      <c r="C17" s="208" t="s">
        <v>26</v>
      </c>
      <c r="E17" s="54"/>
      <c r="F17" s="54"/>
    </row>
    <row r="18" spans="2:3" ht="13.5" thickBot="1">
      <c r="B18" s="211" t="s">
        <v>42</v>
      </c>
      <c r="C18" s="212" t="s">
        <v>41</v>
      </c>
    </row>
    <row r="20" spans="1:8" ht="12.75">
      <c r="A20" t="s">
        <v>46</v>
      </c>
      <c r="H20" t="s">
        <v>46</v>
      </c>
    </row>
    <row r="21" spans="1:8" ht="12.75">
      <c r="A21" t="s">
        <v>47</v>
      </c>
      <c r="H21" t="s">
        <v>48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2"/>
  <dimension ref="A1:CA37"/>
  <sheetViews>
    <sheetView workbookViewId="0" topLeftCell="A28">
      <selection activeCell="A1" sqref="A1"/>
    </sheetView>
  </sheetViews>
  <sheetFormatPr defaultColWidth="11.421875" defaultRowHeight="12.75"/>
  <cols>
    <col min="1" max="1" width="4.7109375" style="218" customWidth="1"/>
    <col min="2" max="4" width="1.8515625" style="218" customWidth="1"/>
    <col min="5" max="5" width="12.7109375" style="218" customWidth="1"/>
    <col min="6" max="6" width="1.7109375" style="218" customWidth="1"/>
    <col min="7" max="7" width="14.7109375" style="218" customWidth="1"/>
    <col min="8" max="8" width="2.00390625" style="218" customWidth="1"/>
    <col min="9" max="9" width="2.00390625" style="43" customWidth="1"/>
    <col min="10" max="10" width="2.00390625" style="218" customWidth="1"/>
    <col min="11" max="11" width="1.8515625" style="218" customWidth="1"/>
    <col min="12" max="12" width="2.00390625" style="218" customWidth="1"/>
    <col min="13" max="13" width="1.8515625" style="218" customWidth="1"/>
    <col min="14" max="24" width="2.00390625" style="218" customWidth="1"/>
    <col min="25" max="25" width="1.8515625" style="218" customWidth="1"/>
    <col min="26" max="26" width="3.00390625" style="218" customWidth="1"/>
    <col min="27" max="27" width="1.8515625" style="218" customWidth="1"/>
    <col min="28" max="28" width="2.7109375" style="218" customWidth="1"/>
    <col min="29" max="29" width="3.28125" style="218" customWidth="1"/>
    <col min="30" max="30" width="1.8515625" style="218" customWidth="1"/>
    <col min="31" max="31" width="3.28125" style="218" customWidth="1"/>
    <col min="32" max="32" width="1.8515625" style="218" customWidth="1"/>
    <col min="33" max="33" width="3.28125" style="218" customWidth="1"/>
    <col min="34" max="34" width="1.8515625" style="218" customWidth="1"/>
    <col min="35" max="36" width="10.7109375" style="218" customWidth="1"/>
    <col min="37" max="38" width="11.421875" style="218" customWidth="1"/>
    <col min="39" max="39" width="6.8515625" style="218" customWidth="1"/>
    <col min="40" max="41" width="10.7109375" style="218" customWidth="1"/>
    <col min="42" max="47" width="11.421875" style="218" customWidth="1"/>
    <col min="48" max="48" width="6.8515625" style="218" customWidth="1"/>
    <col min="49" max="56" width="11.421875" style="218" customWidth="1"/>
    <col min="57" max="57" width="6.8515625" style="218" customWidth="1"/>
    <col min="58" max="65" width="11.421875" style="218" customWidth="1"/>
    <col min="66" max="66" width="6.8515625" style="218" customWidth="1"/>
    <col min="67" max="74" width="11.421875" style="218" customWidth="1"/>
    <col min="75" max="75" width="6.8515625" style="218" customWidth="1"/>
    <col min="76" max="16384" width="11.421875" style="218" customWidth="1"/>
  </cols>
  <sheetData>
    <row r="1" spans="1:34" ht="15.75" customHeight="1">
      <c r="A1" s="213" t="s">
        <v>34</v>
      </c>
      <c r="B1" s="213"/>
      <c r="C1" s="213"/>
      <c r="D1" s="213"/>
      <c r="E1" s="213"/>
      <c r="F1" s="213"/>
      <c r="G1" s="214" t="str">
        <f>Allgemein!A1</f>
        <v>Vereinsmeisterschaft TT-TSV-Talheim</v>
      </c>
      <c r="H1" s="215"/>
      <c r="I1" s="216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7" t="s">
        <v>33</v>
      </c>
    </row>
    <row r="2" spans="1:34" ht="16.5" thickBot="1">
      <c r="A2" s="232"/>
      <c r="B2" s="233"/>
      <c r="C2" s="233"/>
      <c r="D2" s="233"/>
      <c r="E2" s="234"/>
      <c r="F2" s="233"/>
      <c r="G2" s="233"/>
      <c r="H2" s="233"/>
      <c r="I2" s="28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</row>
    <row r="3" spans="1:31" ht="15.75">
      <c r="A3" s="1" t="s">
        <v>0</v>
      </c>
      <c r="B3" s="235" t="s">
        <v>1</v>
      </c>
      <c r="C3" s="2"/>
      <c r="D3" s="3"/>
      <c r="E3" s="66"/>
      <c r="F3" s="236"/>
      <c r="G3" s="363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5"/>
      <c r="T3" s="72"/>
      <c r="U3" s="5">
        <v>5</v>
      </c>
      <c r="V3" s="6"/>
      <c r="W3" s="7"/>
      <c r="X3" s="5">
        <v>6</v>
      </c>
      <c r="Y3" s="6"/>
      <c r="Z3" s="8"/>
      <c r="AA3" s="8" t="s">
        <v>2</v>
      </c>
      <c r="AB3" s="6"/>
      <c r="AC3" s="6"/>
      <c r="AD3" s="9" t="s">
        <v>3</v>
      </c>
      <c r="AE3" s="183"/>
    </row>
    <row r="4" spans="1:31" ht="15.75">
      <c r="A4" s="10">
        <v>1</v>
      </c>
      <c r="B4" s="371" t="str">
        <f>Allgemein!H7</f>
        <v>Joachim/Michael</v>
      </c>
      <c r="C4" s="372"/>
      <c r="D4" s="372"/>
      <c r="E4" s="373"/>
      <c r="F4" s="238"/>
      <c r="G4" s="364" t="str">
        <f>Allgemein!I7</f>
        <v> </v>
      </c>
      <c r="H4" s="188"/>
      <c r="I4" s="188"/>
      <c r="J4" s="189"/>
      <c r="K4" s="74">
        <f>+H25</f>
        <v>0</v>
      </c>
      <c r="L4" s="75" t="s">
        <v>5</v>
      </c>
      <c r="M4" s="76">
        <f>+J25</f>
        <v>3</v>
      </c>
      <c r="N4" s="74">
        <f>+AF19</f>
        <v>3</v>
      </c>
      <c r="O4" s="75" t="s">
        <v>5</v>
      </c>
      <c r="P4" s="76">
        <f>+AH19</f>
        <v>1</v>
      </c>
      <c r="Q4" s="74">
        <f>+H19</f>
        <v>3</v>
      </c>
      <c r="R4" s="75" t="s">
        <v>5</v>
      </c>
      <c r="S4" s="15">
        <f>+J19</f>
        <v>1</v>
      </c>
      <c r="T4" s="74">
        <f>+AF15</f>
        <v>1</v>
      </c>
      <c r="U4" s="75" t="s">
        <v>5</v>
      </c>
      <c r="V4" s="15">
        <f>+AH15</f>
        <v>3</v>
      </c>
      <c r="W4" s="74">
        <f>+H13</f>
        <v>0</v>
      </c>
      <c r="X4" s="75" t="s">
        <v>5</v>
      </c>
      <c r="Y4" s="15">
        <f>+J13</f>
        <v>0</v>
      </c>
      <c r="Z4" s="77">
        <f aca="true" t="shared" si="0" ref="Z4:Z9">IF(H4&gt;2,1)+IF(K4&gt;2,1)+IF(N4&gt;2,1)+IF(Q4&gt;2,1)+IF(T4&gt;2,1)+IF(W4&gt;2,1)</f>
        <v>2</v>
      </c>
      <c r="AA4" s="75" t="s">
        <v>5</v>
      </c>
      <c r="AB4" s="76">
        <f aca="true" t="shared" si="1" ref="AB4:AB9">IF(J4&gt;2,1)+IF(M4&gt;2,1)+IF(P4&gt;2,1)+IF(S4&gt;2,1)+IF(V4&gt;2,1)+IF(Y4&gt;2,1)</f>
        <v>2</v>
      </c>
      <c r="AC4" s="15">
        <f>SUM(H4,K4,N4,Q4,T4,W4)</f>
        <v>7</v>
      </c>
      <c r="AD4" s="75" t="s">
        <v>5</v>
      </c>
      <c r="AE4" s="32">
        <f>SUM(J4,M4,P4,S4,V4,Y4)</f>
        <v>8</v>
      </c>
    </row>
    <row r="5" spans="1:31" ht="15.75">
      <c r="A5" s="10">
        <v>2</v>
      </c>
      <c r="B5" s="371" t="str">
        <f>Allgemein!H8</f>
        <v>Marcel/Elke</v>
      </c>
      <c r="C5" s="372"/>
      <c r="D5" s="372"/>
      <c r="E5" s="373"/>
      <c r="F5" s="238"/>
      <c r="G5" s="364" t="str">
        <f>Allgemein!I8</f>
        <v> </v>
      </c>
      <c r="H5" s="78">
        <f>+M4</f>
        <v>3</v>
      </c>
      <c r="I5" s="75" t="s">
        <v>5</v>
      </c>
      <c r="J5" s="79">
        <f>+K4</f>
        <v>0</v>
      </c>
      <c r="K5" s="226"/>
      <c r="L5" s="227"/>
      <c r="M5" s="228"/>
      <c r="N5" s="74">
        <f>+H20</f>
        <v>3</v>
      </c>
      <c r="O5" s="75" t="s">
        <v>5</v>
      </c>
      <c r="P5" s="76">
        <f>+J20</f>
        <v>0</v>
      </c>
      <c r="Q5" s="74">
        <f>+AF14</f>
        <v>3</v>
      </c>
      <c r="R5" s="75" t="s">
        <v>5</v>
      </c>
      <c r="S5" s="15">
        <f>+AH14</f>
        <v>0</v>
      </c>
      <c r="T5" s="74">
        <f>+H14</f>
        <v>3</v>
      </c>
      <c r="U5" s="75" t="s">
        <v>5</v>
      </c>
      <c r="V5" s="15">
        <f>+J14</f>
        <v>0</v>
      </c>
      <c r="W5" s="74">
        <f>+AF18</f>
        <v>0</v>
      </c>
      <c r="X5" s="75" t="s">
        <v>5</v>
      </c>
      <c r="Y5" s="15">
        <f>+AH18</f>
        <v>0</v>
      </c>
      <c r="Z5" s="77">
        <f t="shared" si="0"/>
        <v>4</v>
      </c>
      <c r="AA5" s="75" t="s">
        <v>5</v>
      </c>
      <c r="AB5" s="76">
        <f t="shared" si="1"/>
        <v>0</v>
      </c>
      <c r="AC5" s="15">
        <f>SUM(H14,J25,AF18,H20,AF14)</f>
        <v>12</v>
      </c>
      <c r="AD5" s="75" t="s">
        <v>5</v>
      </c>
      <c r="AE5" s="32">
        <f>SUM(J14,H25,AH18,J20,AH14)</f>
        <v>0</v>
      </c>
    </row>
    <row r="6" spans="1:31" ht="15.75">
      <c r="A6" s="10">
        <v>3</v>
      </c>
      <c r="B6" s="371" t="str">
        <f>Allgemein!H9</f>
        <v>Andre/Bernd</v>
      </c>
      <c r="C6" s="372"/>
      <c r="D6" s="372"/>
      <c r="E6" s="373"/>
      <c r="F6" s="238"/>
      <c r="G6" s="364" t="str">
        <f>Allgemein!I9</f>
        <v> </v>
      </c>
      <c r="H6" s="78">
        <f>+P4</f>
        <v>1</v>
      </c>
      <c r="I6" s="75" t="s">
        <v>5</v>
      </c>
      <c r="J6" s="79">
        <f>+N4</f>
        <v>3</v>
      </c>
      <c r="K6" s="78">
        <f>+P5</f>
        <v>0</v>
      </c>
      <c r="L6" s="73" t="s">
        <v>5</v>
      </c>
      <c r="M6" s="79">
        <f>+N5</f>
        <v>3</v>
      </c>
      <c r="N6" s="226"/>
      <c r="O6" s="188"/>
      <c r="P6" s="229"/>
      <c r="Q6" s="74">
        <f>+H15</f>
        <v>3</v>
      </c>
      <c r="R6" s="75" t="s">
        <v>5</v>
      </c>
      <c r="S6" s="15">
        <f>+J15</f>
        <v>1</v>
      </c>
      <c r="T6" s="74">
        <f>+H24</f>
        <v>1</v>
      </c>
      <c r="U6" s="75" t="s">
        <v>5</v>
      </c>
      <c r="V6" s="76">
        <f>+J24</f>
        <v>3</v>
      </c>
      <c r="W6" s="74">
        <f>+AF13</f>
        <v>0</v>
      </c>
      <c r="X6" s="75" t="s">
        <v>5</v>
      </c>
      <c r="Y6" s="15">
        <f>+AH13</f>
        <v>0</v>
      </c>
      <c r="Z6" s="77">
        <f t="shared" si="0"/>
        <v>1</v>
      </c>
      <c r="AA6" s="75" t="s">
        <v>5</v>
      </c>
      <c r="AB6" s="76">
        <f t="shared" si="1"/>
        <v>3</v>
      </c>
      <c r="AC6" s="15">
        <f>SUM(H15,H24,AH19,J20,AF13)</f>
        <v>5</v>
      </c>
      <c r="AD6" s="75" t="s">
        <v>5</v>
      </c>
      <c r="AE6" s="32">
        <f>SUM(J15,J24,AF19,H20,AH13)</f>
        <v>10</v>
      </c>
    </row>
    <row r="7" spans="1:31" ht="15.75">
      <c r="A7" s="10">
        <v>4</v>
      </c>
      <c r="B7" s="371" t="str">
        <f>Allgemein!H10</f>
        <v>Heiko/Katja</v>
      </c>
      <c r="C7" s="372"/>
      <c r="D7" s="372"/>
      <c r="E7" s="373"/>
      <c r="F7" s="238"/>
      <c r="G7" s="364" t="str">
        <f>Allgemein!I10</f>
        <v> </v>
      </c>
      <c r="H7" s="78">
        <f>+S4</f>
        <v>1</v>
      </c>
      <c r="I7" s="75" t="s">
        <v>5</v>
      </c>
      <c r="J7" s="79">
        <f>+Q4</f>
        <v>3</v>
      </c>
      <c r="K7" s="78">
        <f>+S5</f>
        <v>0</v>
      </c>
      <c r="L7" s="73" t="s">
        <v>5</v>
      </c>
      <c r="M7" s="79">
        <f>+Q5</f>
        <v>3</v>
      </c>
      <c r="N7" s="78">
        <f>+S6</f>
        <v>1</v>
      </c>
      <c r="O7" s="75" t="s">
        <v>5</v>
      </c>
      <c r="P7" s="76">
        <f>+Q6</f>
        <v>3</v>
      </c>
      <c r="Q7" s="230"/>
      <c r="R7" s="188"/>
      <c r="S7" s="189"/>
      <c r="T7" s="74">
        <f>+AF20</f>
        <v>1</v>
      </c>
      <c r="U7" s="80" t="s">
        <v>5</v>
      </c>
      <c r="V7" s="15">
        <f>+AH20</f>
        <v>3</v>
      </c>
      <c r="W7" s="74">
        <f>+H23</f>
        <v>0</v>
      </c>
      <c r="X7" s="75" t="s">
        <v>5</v>
      </c>
      <c r="Y7" s="15">
        <f>+J23</f>
        <v>0</v>
      </c>
      <c r="Z7" s="77">
        <f t="shared" si="0"/>
        <v>0</v>
      </c>
      <c r="AA7" s="75" t="s">
        <v>5</v>
      </c>
      <c r="AB7" s="76">
        <f t="shared" si="1"/>
        <v>4</v>
      </c>
      <c r="AC7" s="15">
        <f>SUM(J15,H23,AF20,J19,AH14)</f>
        <v>3</v>
      </c>
      <c r="AD7" s="75" t="s">
        <v>5</v>
      </c>
      <c r="AE7" s="32">
        <f>SUM(H15,J23,AH20,H19,AF14)</f>
        <v>12</v>
      </c>
    </row>
    <row r="8" spans="1:31" ht="15.75">
      <c r="A8" s="61">
        <v>5</v>
      </c>
      <c r="B8" s="371" t="str">
        <f>Allgemein!H11</f>
        <v>Andreas/Matthias</v>
      </c>
      <c r="C8" s="372"/>
      <c r="D8" s="372"/>
      <c r="E8" s="373"/>
      <c r="F8" s="239"/>
      <c r="G8" s="364" t="str">
        <f>Allgemein!I11</f>
        <v> </v>
      </c>
      <c r="H8" s="233">
        <f>+V4</f>
        <v>3</v>
      </c>
      <c r="I8" s="75" t="s">
        <v>5</v>
      </c>
      <c r="J8" s="30">
        <f>+T4</f>
        <v>1</v>
      </c>
      <c r="K8" s="233">
        <f>+V5</f>
        <v>0</v>
      </c>
      <c r="L8" s="73" t="s">
        <v>5</v>
      </c>
      <c r="M8" s="30">
        <f>+T5</f>
        <v>3</v>
      </c>
      <c r="N8" s="233">
        <f>+V6</f>
        <v>3</v>
      </c>
      <c r="O8" s="75" t="s">
        <v>5</v>
      </c>
      <c r="P8" s="30">
        <f>+T6</f>
        <v>1</v>
      </c>
      <c r="Q8" s="233">
        <f>+V7</f>
        <v>3</v>
      </c>
      <c r="R8" s="240" t="s">
        <v>5</v>
      </c>
      <c r="S8" s="233">
        <f>+T7</f>
        <v>1</v>
      </c>
      <c r="T8" s="241"/>
      <c r="U8" s="242"/>
      <c r="V8" s="242"/>
      <c r="W8" s="74">
        <f>+H18</f>
        <v>0</v>
      </c>
      <c r="X8" s="75" t="s">
        <v>5</v>
      </c>
      <c r="Y8" s="32">
        <f>+J18</f>
        <v>0</v>
      </c>
      <c r="Z8" s="77">
        <f t="shared" si="0"/>
        <v>3</v>
      </c>
      <c r="AA8" s="75" t="s">
        <v>5</v>
      </c>
      <c r="AB8" s="76">
        <f t="shared" si="1"/>
        <v>1</v>
      </c>
      <c r="AC8" s="15">
        <f>SUM(J14,J24,AH20,H18,AH15)</f>
        <v>9</v>
      </c>
      <c r="AD8" s="75" t="s">
        <v>5</v>
      </c>
      <c r="AE8" s="32">
        <f>SUM(H14,H24,AF20,J18,AF15)</f>
        <v>6</v>
      </c>
    </row>
    <row r="9" spans="1:31" ht="15.75" customHeight="1" thickBot="1">
      <c r="A9" s="82">
        <v>6</v>
      </c>
      <c r="B9" s="374" t="str">
        <f>Allgemein!H12</f>
        <v> ---/---</v>
      </c>
      <c r="C9" s="375"/>
      <c r="D9" s="375"/>
      <c r="E9" s="376"/>
      <c r="F9" s="243"/>
      <c r="G9" s="365" t="str">
        <f>Allgemein!I12</f>
        <v> </v>
      </c>
      <c r="H9" s="84">
        <f>+Y4</f>
        <v>0</v>
      </c>
      <c r="I9" s="85" t="s">
        <v>5</v>
      </c>
      <c r="J9" s="86">
        <f>+W4</f>
        <v>0</v>
      </c>
      <c r="K9" s="84">
        <f>+Y5</f>
        <v>0</v>
      </c>
      <c r="L9" s="83" t="s">
        <v>5</v>
      </c>
      <c r="M9" s="86">
        <f>+W5</f>
        <v>0</v>
      </c>
      <c r="N9" s="84">
        <f>+Y6</f>
        <v>0</v>
      </c>
      <c r="O9" s="85" t="s">
        <v>5</v>
      </c>
      <c r="P9" s="87">
        <f>+W6</f>
        <v>0</v>
      </c>
      <c r="Q9" s="88">
        <f>+Y7</f>
        <v>0</v>
      </c>
      <c r="R9" s="85" t="s">
        <v>5</v>
      </c>
      <c r="S9" s="89">
        <f>+W7</f>
        <v>0</v>
      </c>
      <c r="T9" s="88">
        <f>+Y8</f>
        <v>0</v>
      </c>
      <c r="U9" s="85" t="s">
        <v>5</v>
      </c>
      <c r="V9" s="87">
        <f>+W8</f>
        <v>0</v>
      </c>
      <c r="W9" s="231"/>
      <c r="X9" s="197"/>
      <c r="Y9" s="198"/>
      <c r="Z9" s="90">
        <f t="shared" si="0"/>
        <v>0</v>
      </c>
      <c r="AA9" s="85" t="s">
        <v>5</v>
      </c>
      <c r="AB9" s="87">
        <f t="shared" si="1"/>
        <v>0</v>
      </c>
      <c r="AC9" s="89">
        <f>SUM(J13,J23,AH18,J18,AH13)</f>
        <v>0</v>
      </c>
      <c r="AD9" s="85" t="s">
        <v>5</v>
      </c>
      <c r="AE9" s="39">
        <f>SUM(H13,H23,AF18,H18,AF13)</f>
        <v>0</v>
      </c>
    </row>
    <row r="10" spans="1:34" ht="11.25" customHeight="1" thickBot="1">
      <c r="A10" s="43"/>
      <c r="I10" s="218"/>
      <c r="K10" s="66"/>
      <c r="L10" s="66"/>
      <c r="Z10" s="244"/>
      <c r="AA10" s="244"/>
      <c r="AB10" s="244"/>
      <c r="AC10" s="244"/>
      <c r="AD10" s="244"/>
      <c r="AE10" s="244"/>
      <c r="AH10" s="69"/>
    </row>
    <row r="11" spans="1:34" ht="15.75" customHeight="1" thickBot="1">
      <c r="A11" s="43"/>
      <c r="B11" s="44"/>
      <c r="C11" s="45"/>
      <c r="D11" s="45"/>
      <c r="E11" s="53" t="s">
        <v>1</v>
      </c>
      <c r="F11" s="53"/>
      <c r="G11" s="53" t="s">
        <v>1</v>
      </c>
      <c r="H11" s="91" t="s">
        <v>6</v>
      </c>
      <c r="I11" s="91"/>
      <c r="J11" s="52"/>
      <c r="K11" s="29"/>
      <c r="L11" s="92"/>
      <c r="M11" s="93"/>
      <c r="N11" s="91"/>
      <c r="O11" s="91"/>
      <c r="P11" s="91"/>
      <c r="Q11" s="91"/>
      <c r="R11" s="91" t="s">
        <v>1</v>
      </c>
      <c r="S11" s="91"/>
      <c r="T11" s="91"/>
      <c r="U11" s="91"/>
      <c r="V11" s="91"/>
      <c r="W11" s="91"/>
      <c r="X11" s="91"/>
      <c r="Y11" s="91"/>
      <c r="Z11" s="91"/>
      <c r="AA11" s="91" t="s">
        <v>1</v>
      </c>
      <c r="AB11" s="91"/>
      <c r="AC11" s="91"/>
      <c r="AD11" s="91"/>
      <c r="AE11" s="91"/>
      <c r="AF11" s="91" t="s">
        <v>6</v>
      </c>
      <c r="AG11" s="91"/>
      <c r="AH11" s="52"/>
    </row>
    <row r="12" spans="1:34" ht="16.5" customHeight="1">
      <c r="A12" s="43"/>
      <c r="B12" s="245" t="s">
        <v>7</v>
      </c>
      <c r="C12" s="66"/>
      <c r="D12" s="66"/>
      <c r="E12" s="66"/>
      <c r="F12" s="66"/>
      <c r="G12" s="66"/>
      <c r="H12" s="66"/>
      <c r="I12" s="66"/>
      <c r="J12" s="246"/>
      <c r="K12" s="247"/>
      <c r="L12" s="248"/>
      <c r="M12" s="245" t="s">
        <v>8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246"/>
    </row>
    <row r="13" spans="1:79" s="233" customFormat="1" ht="15.75">
      <c r="A13" s="43"/>
      <c r="B13" s="94">
        <v>1</v>
      </c>
      <c r="C13" s="95" t="s">
        <v>9</v>
      </c>
      <c r="D13" s="96">
        <v>6</v>
      </c>
      <c r="E13" s="34" t="str">
        <f>+B4</f>
        <v>Joachim/Michael</v>
      </c>
      <c r="F13" s="97" t="s">
        <v>9</v>
      </c>
      <c r="G13" s="24" t="str">
        <f>+B9</f>
        <v> ---/---</v>
      </c>
      <c r="H13" s="98">
        <v>0</v>
      </c>
      <c r="I13" s="223" t="s">
        <v>5</v>
      </c>
      <c r="J13" s="99">
        <v>0</v>
      </c>
      <c r="K13" s="43"/>
      <c r="L13" s="248"/>
      <c r="M13" s="100">
        <v>3</v>
      </c>
      <c r="N13" s="101" t="s">
        <v>9</v>
      </c>
      <c r="O13" s="102">
        <v>6</v>
      </c>
      <c r="P13" s="34" t="str">
        <f>+B6</f>
        <v>Andre/Bernd</v>
      </c>
      <c r="Q13" s="103"/>
      <c r="R13" s="103"/>
      <c r="S13" s="103"/>
      <c r="T13" s="103"/>
      <c r="U13" s="103"/>
      <c r="V13" s="103"/>
      <c r="W13" s="104" t="s">
        <v>9</v>
      </c>
      <c r="X13" s="105" t="str">
        <f>+B9</f>
        <v> ---/---</v>
      </c>
      <c r="Y13" s="103"/>
      <c r="Z13" s="106"/>
      <c r="AA13" s="34"/>
      <c r="AB13" s="34"/>
      <c r="AC13" s="34"/>
      <c r="AD13" s="34"/>
      <c r="AE13" s="34"/>
      <c r="AF13" s="107">
        <v>0</v>
      </c>
      <c r="AG13" s="273" t="s">
        <v>5</v>
      </c>
      <c r="AH13" s="99">
        <v>0</v>
      </c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</row>
    <row r="14" spans="1:79" s="233" customFormat="1" ht="15.75">
      <c r="A14" s="28"/>
      <c r="B14" s="108">
        <v>2</v>
      </c>
      <c r="C14" s="109" t="s">
        <v>9</v>
      </c>
      <c r="D14" s="110">
        <v>5</v>
      </c>
      <c r="E14" s="78" t="str">
        <f>+B5</f>
        <v>Marcel/Elke</v>
      </c>
      <c r="F14" s="111" t="s">
        <v>9</v>
      </c>
      <c r="G14" s="79" t="str">
        <f>+B8</f>
        <v>Andreas/Matthias</v>
      </c>
      <c r="H14" s="98">
        <v>3</v>
      </c>
      <c r="I14" s="223" t="s">
        <v>5</v>
      </c>
      <c r="J14" s="99">
        <v>0</v>
      </c>
      <c r="K14" s="43"/>
      <c r="L14" s="248"/>
      <c r="M14" s="112">
        <v>2</v>
      </c>
      <c r="N14" s="113" t="s">
        <v>9</v>
      </c>
      <c r="O14" s="114">
        <v>4</v>
      </c>
      <c r="P14" s="78" t="str">
        <f>+B5</f>
        <v>Marcel/Elke</v>
      </c>
      <c r="Q14" s="67"/>
      <c r="R14" s="67"/>
      <c r="S14" s="67"/>
      <c r="T14" s="67"/>
      <c r="U14" s="67"/>
      <c r="V14" s="67"/>
      <c r="W14" s="115" t="s">
        <v>9</v>
      </c>
      <c r="X14" s="116" t="str">
        <f>+B7</f>
        <v>Heiko/Katja</v>
      </c>
      <c r="Y14" s="67"/>
      <c r="Z14" s="117"/>
      <c r="AA14" s="78"/>
      <c r="AB14" s="78"/>
      <c r="AC14" s="78"/>
      <c r="AD14" s="78"/>
      <c r="AE14" s="78"/>
      <c r="AF14" s="118">
        <v>3</v>
      </c>
      <c r="AG14" s="278" t="s">
        <v>5</v>
      </c>
      <c r="AH14" s="119">
        <v>0</v>
      </c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</row>
    <row r="15" spans="1:79" s="233" customFormat="1" ht="16.5" thickBot="1">
      <c r="A15" s="43"/>
      <c r="B15" s="120">
        <v>3</v>
      </c>
      <c r="C15" s="121" t="s">
        <v>9</v>
      </c>
      <c r="D15" s="122">
        <v>4</v>
      </c>
      <c r="E15" s="123" t="str">
        <f>+B6</f>
        <v>Andre/Bernd</v>
      </c>
      <c r="F15" s="124" t="s">
        <v>9</v>
      </c>
      <c r="G15" s="125" t="str">
        <f>+B7</f>
        <v>Heiko/Katja</v>
      </c>
      <c r="H15" s="126">
        <v>3</v>
      </c>
      <c r="I15" s="270" t="s">
        <v>5</v>
      </c>
      <c r="J15" s="127">
        <v>1</v>
      </c>
      <c r="K15" s="43"/>
      <c r="L15" s="248"/>
      <c r="M15" s="135">
        <v>1</v>
      </c>
      <c r="N15" s="128" t="s">
        <v>9</v>
      </c>
      <c r="O15" s="136">
        <v>5</v>
      </c>
      <c r="P15" s="123" t="str">
        <f>+B4</f>
        <v>Joachim/Michael</v>
      </c>
      <c r="Q15" s="123"/>
      <c r="R15" s="123"/>
      <c r="S15" s="123"/>
      <c r="T15" s="123"/>
      <c r="U15" s="123"/>
      <c r="V15" s="123"/>
      <c r="W15" s="129" t="s">
        <v>9</v>
      </c>
      <c r="X15" s="123" t="str">
        <f>+B8</f>
        <v>Andreas/Matthias</v>
      </c>
      <c r="Y15" s="123"/>
      <c r="Z15" s="123"/>
      <c r="AA15" s="123"/>
      <c r="AB15" s="123"/>
      <c r="AC15" s="123"/>
      <c r="AD15" s="123"/>
      <c r="AE15" s="125"/>
      <c r="AF15" s="126">
        <v>1</v>
      </c>
      <c r="AG15" s="270" t="s">
        <v>5</v>
      </c>
      <c r="AH15" s="127">
        <v>3</v>
      </c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</row>
    <row r="16" spans="1:79" s="233" customFormat="1" ht="16.5" thickBot="1">
      <c r="A16" s="28"/>
      <c r="H16" s="81"/>
      <c r="I16" s="81"/>
      <c r="J16" s="81"/>
      <c r="AF16" s="81"/>
      <c r="AG16" s="81"/>
      <c r="AH16" s="81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</row>
    <row r="17" spans="1:79" s="253" customFormat="1" ht="16.5" customHeight="1">
      <c r="A17" s="28"/>
      <c r="B17" s="245" t="s">
        <v>10</v>
      </c>
      <c r="C17" s="249"/>
      <c r="D17" s="249"/>
      <c r="E17" s="249"/>
      <c r="F17" s="249"/>
      <c r="G17" s="249"/>
      <c r="H17" s="271"/>
      <c r="I17" s="271"/>
      <c r="J17" s="272"/>
      <c r="K17" s="250"/>
      <c r="L17" s="250"/>
      <c r="M17" s="251" t="s">
        <v>36</v>
      </c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79"/>
      <c r="AG17" s="279"/>
      <c r="AH17" s="280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</row>
    <row r="18" spans="1:34" ht="15.75">
      <c r="A18" s="28"/>
      <c r="B18" s="94">
        <v>5</v>
      </c>
      <c r="C18" s="95" t="s">
        <v>9</v>
      </c>
      <c r="D18" s="96">
        <v>6</v>
      </c>
      <c r="E18" s="34" t="str">
        <f>+B8</f>
        <v>Andreas/Matthias</v>
      </c>
      <c r="F18" s="104" t="s">
        <v>9</v>
      </c>
      <c r="G18" s="34" t="str">
        <f>+B9</f>
        <v> ---/---</v>
      </c>
      <c r="H18" s="107">
        <v>0</v>
      </c>
      <c r="I18" s="223" t="s">
        <v>5</v>
      </c>
      <c r="J18" s="130">
        <v>0</v>
      </c>
      <c r="K18" s="43"/>
      <c r="L18" s="43"/>
      <c r="M18" s="112">
        <v>2</v>
      </c>
      <c r="N18" s="113" t="s">
        <v>9</v>
      </c>
      <c r="O18" s="49">
        <v>6</v>
      </c>
      <c r="P18" s="254" t="str">
        <f>+B5</f>
        <v>Marcel/Elke</v>
      </c>
      <c r="Q18" s="43"/>
      <c r="R18" s="43"/>
      <c r="S18" s="43"/>
      <c r="T18" s="43"/>
      <c r="U18" s="43"/>
      <c r="V18" s="43"/>
      <c r="W18" s="255" t="s">
        <v>9</v>
      </c>
      <c r="X18" s="28" t="str">
        <f>+B9</f>
        <v> ---/---</v>
      </c>
      <c r="Y18" s="43"/>
      <c r="Z18" s="43"/>
      <c r="AA18" s="43"/>
      <c r="AB18" s="43"/>
      <c r="AC18" s="43"/>
      <c r="AD18" s="43"/>
      <c r="AE18" s="43"/>
      <c r="AF18" s="131">
        <v>0</v>
      </c>
      <c r="AG18" s="62" t="s">
        <v>5</v>
      </c>
      <c r="AH18" s="119">
        <v>0</v>
      </c>
    </row>
    <row r="19" spans="1:34" ht="18.75">
      <c r="A19" s="250"/>
      <c r="B19" s="132">
        <v>1</v>
      </c>
      <c r="C19" s="133" t="s">
        <v>9</v>
      </c>
      <c r="D19" s="134">
        <v>4</v>
      </c>
      <c r="E19" s="78" t="str">
        <f>+B4</f>
        <v>Joachim/Michael</v>
      </c>
      <c r="F19" s="115" t="s">
        <v>9</v>
      </c>
      <c r="G19" s="78" t="str">
        <f>+B7</f>
        <v>Heiko/Katja</v>
      </c>
      <c r="H19" s="107">
        <v>3</v>
      </c>
      <c r="I19" s="273" t="s">
        <v>5</v>
      </c>
      <c r="J19" s="99">
        <v>1</v>
      </c>
      <c r="K19" s="43"/>
      <c r="L19" s="43"/>
      <c r="M19" s="112">
        <v>1</v>
      </c>
      <c r="N19" s="113" t="s">
        <v>9</v>
      </c>
      <c r="O19" s="49">
        <v>3</v>
      </c>
      <c r="P19" s="256" t="str">
        <f>+B4</f>
        <v>Joachim/Michael</v>
      </c>
      <c r="Q19" s="67"/>
      <c r="R19" s="67"/>
      <c r="S19" s="67"/>
      <c r="T19" s="67"/>
      <c r="U19" s="67"/>
      <c r="V19" s="67"/>
      <c r="W19" s="257" t="s">
        <v>9</v>
      </c>
      <c r="X19" s="78" t="str">
        <f>+B6</f>
        <v>Andre/Bernd</v>
      </c>
      <c r="Y19" s="67"/>
      <c r="Z19" s="67"/>
      <c r="AA19" s="78"/>
      <c r="AB19" s="78"/>
      <c r="AC19" s="78"/>
      <c r="AD19" s="78"/>
      <c r="AE19" s="78"/>
      <c r="AF19" s="107">
        <v>3</v>
      </c>
      <c r="AG19" s="223" t="s">
        <v>5</v>
      </c>
      <c r="AH19" s="99">
        <v>1</v>
      </c>
    </row>
    <row r="20" spans="1:34" ht="16.5" thickBot="1">
      <c r="A20" s="43"/>
      <c r="B20" s="135">
        <v>2</v>
      </c>
      <c r="C20" s="128" t="s">
        <v>9</v>
      </c>
      <c r="D20" s="136">
        <v>3</v>
      </c>
      <c r="E20" s="123" t="str">
        <f>+B5</f>
        <v>Marcel/Elke</v>
      </c>
      <c r="F20" s="65" t="s">
        <v>9</v>
      </c>
      <c r="G20" s="123" t="str">
        <f>+B6</f>
        <v>Andre/Bernd</v>
      </c>
      <c r="H20" s="137">
        <v>3</v>
      </c>
      <c r="I20" s="274" t="s">
        <v>5</v>
      </c>
      <c r="J20" s="138">
        <v>0</v>
      </c>
      <c r="K20" s="43"/>
      <c r="L20" s="43"/>
      <c r="M20" s="135">
        <v>4</v>
      </c>
      <c r="N20" s="128" t="s">
        <v>9</v>
      </c>
      <c r="O20" s="258">
        <v>5</v>
      </c>
      <c r="P20" s="259" t="str">
        <f>+B7</f>
        <v>Heiko/Katja</v>
      </c>
      <c r="Q20" s="69"/>
      <c r="R20" s="69"/>
      <c r="S20" s="69"/>
      <c r="T20" s="69"/>
      <c r="U20" s="69"/>
      <c r="V20" s="69"/>
      <c r="W20" s="260" t="s">
        <v>9</v>
      </c>
      <c r="X20" s="123" t="str">
        <f>+B8</f>
        <v>Andreas/Matthias</v>
      </c>
      <c r="Y20" s="69"/>
      <c r="Z20" s="69"/>
      <c r="AA20" s="123"/>
      <c r="AB20" s="123"/>
      <c r="AC20" s="123"/>
      <c r="AD20" s="123"/>
      <c r="AE20" s="123"/>
      <c r="AF20" s="137">
        <v>1</v>
      </c>
      <c r="AG20" s="224" t="s">
        <v>5</v>
      </c>
      <c r="AH20" s="138">
        <v>3</v>
      </c>
    </row>
    <row r="21" spans="1:34" ht="16.5" thickBot="1">
      <c r="A21" s="28"/>
      <c r="H21" s="71"/>
      <c r="I21" s="275"/>
      <c r="J21" s="71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10" ht="16.5" customHeight="1">
      <c r="A22" s="43"/>
      <c r="B22" s="245" t="s">
        <v>37</v>
      </c>
      <c r="C22" s="66"/>
      <c r="D22" s="66"/>
      <c r="E22" s="66"/>
      <c r="F22" s="66"/>
      <c r="G22" s="66"/>
      <c r="H22" s="276"/>
      <c r="I22" s="276"/>
      <c r="J22" s="277"/>
    </row>
    <row r="23" spans="1:10" ht="15.75">
      <c r="A23" s="43"/>
      <c r="B23" s="139">
        <v>4</v>
      </c>
      <c r="C23" s="140" t="s">
        <v>9</v>
      </c>
      <c r="D23" s="141">
        <v>6</v>
      </c>
      <c r="E23" s="34" t="str">
        <f>+B7</f>
        <v>Heiko/Katja</v>
      </c>
      <c r="F23" s="97" t="s">
        <v>9</v>
      </c>
      <c r="G23" s="24" t="str">
        <f>+B9</f>
        <v> ---/---</v>
      </c>
      <c r="H23" s="98">
        <v>0</v>
      </c>
      <c r="I23" s="223" t="s">
        <v>5</v>
      </c>
      <c r="J23" s="99">
        <v>0</v>
      </c>
    </row>
    <row r="24" spans="1:10" ht="15.75">
      <c r="A24" s="43"/>
      <c r="B24" s="142">
        <v>3</v>
      </c>
      <c r="C24" s="59" t="s">
        <v>9</v>
      </c>
      <c r="D24" s="143">
        <v>5</v>
      </c>
      <c r="E24" s="78" t="str">
        <f>+B6</f>
        <v>Andre/Bernd</v>
      </c>
      <c r="F24" s="111" t="s">
        <v>9</v>
      </c>
      <c r="G24" s="79" t="str">
        <f>+B8</f>
        <v>Andreas/Matthias</v>
      </c>
      <c r="H24" s="98">
        <v>1</v>
      </c>
      <c r="I24" s="223" t="s">
        <v>5</v>
      </c>
      <c r="J24" s="99">
        <v>3</v>
      </c>
    </row>
    <row r="25" spans="1:10" ht="16.5" thickBot="1">
      <c r="A25" s="43"/>
      <c r="B25" s="156">
        <v>1</v>
      </c>
      <c r="C25" s="65" t="s">
        <v>9</v>
      </c>
      <c r="D25" s="261">
        <v>2</v>
      </c>
      <c r="E25" s="259" t="str">
        <f>+B4</f>
        <v>Joachim/Michael</v>
      </c>
      <c r="F25" s="260" t="s">
        <v>9</v>
      </c>
      <c r="G25" s="123" t="str">
        <f>+B5</f>
        <v>Marcel/Elke</v>
      </c>
      <c r="H25" s="137">
        <v>0</v>
      </c>
      <c r="I25" s="224" t="s">
        <v>5</v>
      </c>
      <c r="J25" s="138">
        <v>3</v>
      </c>
    </row>
    <row r="26" ht="5.25" customHeight="1">
      <c r="I26" s="218"/>
    </row>
    <row r="27" ht="5.25" customHeight="1"/>
    <row r="28" ht="18.75">
      <c r="B28" s="262" t="s">
        <v>11</v>
      </c>
    </row>
    <row r="29" ht="5.25" customHeight="1">
      <c r="I29" s="218"/>
    </row>
    <row r="30" ht="5.25" customHeight="1" thickBot="1">
      <c r="I30" s="218"/>
    </row>
    <row r="31" spans="2:30" ht="16.5" thickBot="1">
      <c r="B31" s="263" t="s">
        <v>1</v>
      </c>
      <c r="C31" s="45"/>
      <c r="D31" s="45"/>
      <c r="E31" s="45"/>
      <c r="F31" s="45"/>
      <c r="G31" s="264" t="s">
        <v>35</v>
      </c>
      <c r="H31" s="264"/>
      <c r="I31" s="264"/>
      <c r="J31" s="264"/>
      <c r="K31" s="264"/>
      <c r="L31" s="264"/>
      <c r="M31" s="264"/>
      <c r="N31" s="264"/>
      <c r="O31" s="263"/>
      <c r="P31" s="264" t="s">
        <v>12</v>
      </c>
      <c r="Q31" s="264"/>
      <c r="R31" s="264"/>
      <c r="S31" s="265"/>
      <c r="T31" s="263"/>
      <c r="U31" s="264" t="s">
        <v>13</v>
      </c>
      <c r="V31" s="264"/>
      <c r="W31" s="264"/>
      <c r="X31" s="265"/>
      <c r="Y31" s="368" t="s">
        <v>38</v>
      </c>
      <c r="Z31" s="369"/>
      <c r="AA31" s="370"/>
      <c r="AB31" s="368" t="s">
        <v>4</v>
      </c>
      <c r="AC31" s="369"/>
      <c r="AD31" s="370"/>
    </row>
    <row r="32" spans="2:30" ht="15.75">
      <c r="B32" s="296" t="str">
        <f>$B$5</f>
        <v>Marcel/Elke</v>
      </c>
      <c r="C32" s="297"/>
      <c r="D32" s="297"/>
      <c r="E32" s="297"/>
      <c r="F32" s="297"/>
      <c r="G32" s="298" t="str">
        <f>$G$5</f>
        <v> </v>
      </c>
      <c r="H32" s="297"/>
      <c r="I32" s="297"/>
      <c r="J32" s="297"/>
      <c r="K32" s="297"/>
      <c r="L32" s="297"/>
      <c r="M32" s="297"/>
      <c r="N32" s="297"/>
      <c r="O32" s="299"/>
      <c r="P32" s="300">
        <f>$Z$5</f>
        <v>4</v>
      </c>
      <c r="Q32" s="301" t="s">
        <v>5</v>
      </c>
      <c r="R32" s="300">
        <f>$AB$5</f>
        <v>0</v>
      </c>
      <c r="S32" s="302"/>
      <c r="T32" s="303">
        <f>$AC$5</f>
        <v>12</v>
      </c>
      <c r="U32" s="304"/>
      <c r="V32" s="301" t="s">
        <v>5</v>
      </c>
      <c r="W32" s="305">
        <f>$AE$5</f>
        <v>0</v>
      </c>
      <c r="X32" s="306"/>
      <c r="Y32" s="297"/>
      <c r="Z32" s="307">
        <f aca="true" t="shared" si="2" ref="Z32:Z37">SUM(T32-W32)</f>
        <v>12</v>
      </c>
      <c r="AA32" s="308"/>
      <c r="AB32" s="247"/>
      <c r="AC32" s="267">
        <v>1</v>
      </c>
      <c r="AD32" s="248"/>
    </row>
    <row r="33" spans="2:30" ht="15.75">
      <c r="B33" s="309" t="str">
        <f>$B$8</f>
        <v>Andreas/Matthias</v>
      </c>
      <c r="C33" s="310"/>
      <c r="D33" s="310"/>
      <c r="E33" s="362"/>
      <c r="F33" s="310"/>
      <c r="G33" s="311" t="str">
        <f>$G$8</f>
        <v> </v>
      </c>
      <c r="H33" s="310"/>
      <c r="I33" s="310"/>
      <c r="J33" s="310"/>
      <c r="K33" s="310"/>
      <c r="L33" s="310"/>
      <c r="M33" s="310"/>
      <c r="N33" s="310"/>
      <c r="O33" s="312"/>
      <c r="P33" s="313">
        <f>$Z$8</f>
        <v>3</v>
      </c>
      <c r="Q33" s="314" t="s">
        <v>5</v>
      </c>
      <c r="R33" s="313">
        <f>$AB$8</f>
        <v>1</v>
      </c>
      <c r="S33" s="315"/>
      <c r="T33" s="316">
        <f>$AC$8</f>
        <v>9</v>
      </c>
      <c r="U33" s="317"/>
      <c r="V33" s="314" t="s">
        <v>5</v>
      </c>
      <c r="W33" s="318">
        <f>$AE$8</f>
        <v>6</v>
      </c>
      <c r="X33" s="319"/>
      <c r="Y33" s="310"/>
      <c r="Z33" s="320">
        <f t="shared" si="2"/>
        <v>3</v>
      </c>
      <c r="AA33" s="321"/>
      <c r="AB33" s="247"/>
      <c r="AC33" s="267">
        <v>2</v>
      </c>
      <c r="AD33" s="248"/>
    </row>
    <row r="34" spans="2:30" ht="15.75">
      <c r="B34" s="296" t="str">
        <f>$B$4</f>
        <v>Joachim/Michael</v>
      </c>
      <c r="C34" s="297"/>
      <c r="D34" s="297"/>
      <c r="E34" s="297"/>
      <c r="F34" s="297"/>
      <c r="G34" s="298" t="str">
        <f>$G$4</f>
        <v> </v>
      </c>
      <c r="H34" s="297"/>
      <c r="I34" s="297"/>
      <c r="J34" s="297"/>
      <c r="K34" s="297"/>
      <c r="L34" s="297"/>
      <c r="M34" s="297"/>
      <c r="N34" s="297"/>
      <c r="O34" s="299"/>
      <c r="P34" s="300">
        <f>$Z$4</f>
        <v>2</v>
      </c>
      <c r="Q34" s="301" t="s">
        <v>5</v>
      </c>
      <c r="R34" s="300">
        <f>$AB$4</f>
        <v>2</v>
      </c>
      <c r="S34" s="302"/>
      <c r="T34" s="303">
        <f>$AC$4</f>
        <v>7</v>
      </c>
      <c r="U34" s="304"/>
      <c r="V34" s="301" t="s">
        <v>5</v>
      </c>
      <c r="W34" s="305">
        <f>$AE$4</f>
        <v>8</v>
      </c>
      <c r="X34" s="306"/>
      <c r="Y34" s="297"/>
      <c r="Z34" s="307">
        <f t="shared" si="2"/>
        <v>-1</v>
      </c>
      <c r="AA34" s="308"/>
      <c r="AB34" s="247"/>
      <c r="AC34" s="267">
        <v>3</v>
      </c>
      <c r="AD34" s="248"/>
    </row>
    <row r="35" spans="2:30" ht="15.75">
      <c r="B35" s="296" t="str">
        <f>$B$6</f>
        <v>Andre/Bernd</v>
      </c>
      <c r="C35" s="297"/>
      <c r="D35" s="297"/>
      <c r="E35" s="297"/>
      <c r="F35" s="297"/>
      <c r="G35" s="298" t="str">
        <f>$G$6</f>
        <v> </v>
      </c>
      <c r="H35" s="297"/>
      <c r="I35" s="297"/>
      <c r="J35" s="297"/>
      <c r="K35" s="297"/>
      <c r="L35" s="297"/>
      <c r="M35" s="297"/>
      <c r="N35" s="297"/>
      <c r="O35" s="299"/>
      <c r="P35" s="300">
        <f>$Z$6</f>
        <v>1</v>
      </c>
      <c r="Q35" s="301" t="s">
        <v>5</v>
      </c>
      <c r="R35" s="300">
        <f>$AB$6</f>
        <v>3</v>
      </c>
      <c r="S35" s="302"/>
      <c r="T35" s="303">
        <f>$AC$6</f>
        <v>5</v>
      </c>
      <c r="U35" s="304"/>
      <c r="V35" s="301" t="s">
        <v>5</v>
      </c>
      <c r="W35" s="305">
        <f>$AE$6</f>
        <v>10</v>
      </c>
      <c r="X35" s="306"/>
      <c r="Y35" s="297"/>
      <c r="Z35" s="307">
        <f t="shared" si="2"/>
        <v>-5</v>
      </c>
      <c r="AA35" s="308"/>
      <c r="AB35" s="247"/>
      <c r="AC35" s="267">
        <v>4</v>
      </c>
      <c r="AD35" s="248"/>
    </row>
    <row r="36" spans="2:30" ht="15.75">
      <c r="B36" s="296" t="str">
        <f>$B$9</f>
        <v> ---/---</v>
      </c>
      <c r="C36" s="297"/>
      <c r="D36" s="297"/>
      <c r="E36" s="297"/>
      <c r="F36" s="297"/>
      <c r="G36" s="298" t="str">
        <f>$G$9</f>
        <v> </v>
      </c>
      <c r="H36" s="297"/>
      <c r="I36" s="297"/>
      <c r="J36" s="297"/>
      <c r="K36" s="297"/>
      <c r="L36" s="297"/>
      <c r="M36" s="297"/>
      <c r="N36" s="297"/>
      <c r="O36" s="299"/>
      <c r="P36" s="300">
        <f>$Z$9</f>
        <v>0</v>
      </c>
      <c r="Q36" s="301" t="s">
        <v>5</v>
      </c>
      <c r="R36" s="300">
        <f>$AB$9</f>
        <v>0</v>
      </c>
      <c r="S36" s="302"/>
      <c r="T36" s="303">
        <f>$AC$9</f>
        <v>0</v>
      </c>
      <c r="U36" s="304"/>
      <c r="V36" s="301" t="s">
        <v>5</v>
      </c>
      <c r="W36" s="305">
        <f>$AE$9</f>
        <v>0</v>
      </c>
      <c r="X36" s="306"/>
      <c r="Y36" s="297"/>
      <c r="Z36" s="307">
        <f t="shared" si="2"/>
        <v>0</v>
      </c>
      <c r="AA36" s="308"/>
      <c r="AB36" s="247"/>
      <c r="AC36" s="267">
        <v>5</v>
      </c>
      <c r="AD36" s="248"/>
    </row>
    <row r="37" spans="2:30" ht="16.5" thickBot="1">
      <c r="B37" s="323" t="str">
        <f>$B$7</f>
        <v>Heiko/Katja</v>
      </c>
      <c r="C37" s="324"/>
      <c r="D37" s="324"/>
      <c r="E37" s="324"/>
      <c r="F37" s="324"/>
      <c r="G37" s="325" t="str">
        <f>$G$7</f>
        <v> </v>
      </c>
      <c r="H37" s="324"/>
      <c r="I37" s="324"/>
      <c r="J37" s="324"/>
      <c r="K37" s="324"/>
      <c r="L37" s="324"/>
      <c r="M37" s="324"/>
      <c r="N37" s="324"/>
      <c r="O37" s="326"/>
      <c r="P37" s="327">
        <f>$Z$7</f>
        <v>0</v>
      </c>
      <c r="Q37" s="328" t="s">
        <v>5</v>
      </c>
      <c r="R37" s="327">
        <f>$AB$7</f>
        <v>4</v>
      </c>
      <c r="S37" s="329"/>
      <c r="T37" s="330">
        <f>$AC$7</f>
        <v>3</v>
      </c>
      <c r="U37" s="331"/>
      <c r="V37" s="328" t="s">
        <v>5</v>
      </c>
      <c r="W37" s="332">
        <f>$AE$7</f>
        <v>12</v>
      </c>
      <c r="X37" s="333"/>
      <c r="Y37" s="324"/>
      <c r="Z37" s="334">
        <f t="shared" si="2"/>
        <v>-9</v>
      </c>
      <c r="AA37" s="335"/>
      <c r="AB37" s="68"/>
      <c r="AC37" s="268">
        <v>6</v>
      </c>
      <c r="AD37" s="269"/>
    </row>
  </sheetData>
  <mergeCells count="8">
    <mergeCell ref="AB31:AD31"/>
    <mergeCell ref="Y31:AA31"/>
    <mergeCell ref="B4:E4"/>
    <mergeCell ref="B5:E5"/>
    <mergeCell ref="B6:E6"/>
    <mergeCell ref="B7:E7"/>
    <mergeCell ref="B8:E8"/>
    <mergeCell ref="B9:E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CA37"/>
  <sheetViews>
    <sheetView workbookViewId="0" topLeftCell="A1">
      <selection activeCell="A32" sqref="A32:G32"/>
    </sheetView>
  </sheetViews>
  <sheetFormatPr defaultColWidth="11.421875" defaultRowHeight="12.75"/>
  <cols>
    <col min="1" max="1" width="4.7109375" style="218" customWidth="1"/>
    <col min="2" max="4" width="1.8515625" style="218" customWidth="1"/>
    <col min="5" max="5" width="12.7109375" style="218" customWidth="1"/>
    <col min="6" max="6" width="1.7109375" style="218" customWidth="1"/>
    <col min="7" max="7" width="14.7109375" style="218" customWidth="1"/>
    <col min="8" max="8" width="2.00390625" style="218" customWidth="1"/>
    <col min="9" max="9" width="2.00390625" style="43" customWidth="1"/>
    <col min="10" max="10" width="2.00390625" style="218" customWidth="1"/>
    <col min="11" max="11" width="1.8515625" style="218" customWidth="1"/>
    <col min="12" max="12" width="2.00390625" style="218" customWidth="1"/>
    <col min="13" max="13" width="1.8515625" style="218" customWidth="1"/>
    <col min="14" max="24" width="2.00390625" style="218" customWidth="1"/>
    <col min="25" max="25" width="1.8515625" style="218" customWidth="1"/>
    <col min="26" max="26" width="3.00390625" style="218" customWidth="1"/>
    <col min="27" max="27" width="1.8515625" style="218" customWidth="1"/>
    <col min="28" max="28" width="2.7109375" style="218" customWidth="1"/>
    <col min="29" max="29" width="3.28125" style="218" customWidth="1"/>
    <col min="30" max="30" width="1.8515625" style="218" customWidth="1"/>
    <col min="31" max="31" width="3.28125" style="218" customWidth="1"/>
    <col min="32" max="32" width="1.8515625" style="218" customWidth="1"/>
    <col min="33" max="33" width="3.28125" style="218" customWidth="1"/>
    <col min="34" max="34" width="1.8515625" style="218" customWidth="1"/>
    <col min="35" max="36" width="10.7109375" style="218" customWidth="1"/>
    <col min="37" max="38" width="11.421875" style="218" customWidth="1"/>
    <col min="39" max="39" width="6.8515625" style="218" customWidth="1"/>
    <col min="40" max="41" width="10.7109375" style="218" customWidth="1"/>
    <col min="42" max="47" width="11.421875" style="218" customWidth="1"/>
    <col min="48" max="48" width="6.8515625" style="218" customWidth="1"/>
    <col min="49" max="56" width="11.421875" style="218" customWidth="1"/>
    <col min="57" max="57" width="6.8515625" style="218" customWidth="1"/>
    <col min="58" max="65" width="11.421875" style="218" customWidth="1"/>
    <col min="66" max="66" width="6.8515625" style="218" customWidth="1"/>
    <col min="67" max="74" width="11.421875" style="218" customWidth="1"/>
    <col min="75" max="75" width="6.8515625" style="218" customWidth="1"/>
    <col min="76" max="16384" width="11.421875" style="218" customWidth="1"/>
  </cols>
  <sheetData>
    <row r="1" spans="1:34" ht="15.75" customHeight="1">
      <c r="A1" s="213" t="s">
        <v>34</v>
      </c>
      <c r="B1" s="213"/>
      <c r="C1" s="213"/>
      <c r="D1" s="213"/>
      <c r="E1" s="213"/>
      <c r="F1" s="213"/>
      <c r="G1" s="214" t="str">
        <f>Allgemein!A1</f>
        <v>Vereinsmeisterschaft TT-TSV-Talheim</v>
      </c>
      <c r="H1" s="215"/>
      <c r="I1" s="216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7" t="s">
        <v>33</v>
      </c>
    </row>
    <row r="2" spans="1:34" ht="16.5" thickBot="1">
      <c r="A2" s="232"/>
      <c r="B2" s="233"/>
      <c r="C2" s="233"/>
      <c r="D2" s="233"/>
      <c r="E2" s="234"/>
      <c r="F2" s="233"/>
      <c r="G2" s="233"/>
      <c r="H2" s="233"/>
      <c r="I2" s="28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</row>
    <row r="3" spans="1:31" ht="15.75">
      <c r="A3" s="1" t="s">
        <v>0</v>
      </c>
      <c r="B3" s="235" t="s">
        <v>1</v>
      </c>
      <c r="C3" s="2"/>
      <c r="D3" s="3"/>
      <c r="E3" s="66"/>
      <c r="F3" s="236"/>
      <c r="G3" s="363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5"/>
      <c r="T3" s="72"/>
      <c r="U3" s="5">
        <v>5</v>
      </c>
      <c r="V3" s="6"/>
      <c r="W3" s="7"/>
      <c r="X3" s="5">
        <v>6</v>
      </c>
      <c r="Y3" s="6"/>
      <c r="Z3" s="8"/>
      <c r="AA3" s="8" t="s">
        <v>2</v>
      </c>
      <c r="AB3" s="6"/>
      <c r="AC3" s="6"/>
      <c r="AD3" s="9" t="s">
        <v>3</v>
      </c>
      <c r="AE3" s="183"/>
    </row>
    <row r="4" spans="1:31" ht="15.75">
      <c r="A4" s="10">
        <v>1</v>
      </c>
      <c r="B4" s="371" t="str">
        <f>Allgemein!B7</f>
        <v>Matthias</v>
      </c>
      <c r="C4" s="372"/>
      <c r="D4" s="372"/>
      <c r="E4" s="373"/>
      <c r="F4" s="238"/>
      <c r="G4" s="364" t="str">
        <f>Allgemein!C7</f>
        <v>Tzusch</v>
      </c>
      <c r="H4" s="188"/>
      <c r="I4" s="188"/>
      <c r="J4" s="189"/>
      <c r="K4" s="74">
        <f>+H25</f>
        <v>3</v>
      </c>
      <c r="L4" s="75" t="s">
        <v>5</v>
      </c>
      <c r="M4" s="76">
        <f>+J25</f>
        <v>0</v>
      </c>
      <c r="N4" s="74">
        <f>+AF19</f>
        <v>0</v>
      </c>
      <c r="O4" s="75" t="s">
        <v>5</v>
      </c>
      <c r="P4" s="76">
        <f>+AH19</f>
        <v>0</v>
      </c>
      <c r="Q4" s="74">
        <f>+H19</f>
        <v>3</v>
      </c>
      <c r="R4" s="75" t="s">
        <v>5</v>
      </c>
      <c r="S4" s="15">
        <f>+J19</f>
        <v>0</v>
      </c>
      <c r="T4" s="74">
        <f>+AF15</f>
        <v>3</v>
      </c>
      <c r="U4" s="75" t="s">
        <v>5</v>
      </c>
      <c r="V4" s="15">
        <f>+AH15</f>
        <v>0</v>
      </c>
      <c r="W4" s="74">
        <f>+H13</f>
        <v>0</v>
      </c>
      <c r="X4" s="75" t="s">
        <v>5</v>
      </c>
      <c r="Y4" s="15">
        <f>+J13</f>
        <v>0</v>
      </c>
      <c r="Z4" s="77">
        <f aca="true" t="shared" si="0" ref="Z4:Z9">IF(H4&gt;2,1)+IF(K4&gt;2,1)+IF(N4&gt;2,1)+IF(Q4&gt;2,1)+IF(T4&gt;2,1)+IF(W4&gt;2,1)</f>
        <v>3</v>
      </c>
      <c r="AA4" s="75" t="s">
        <v>5</v>
      </c>
      <c r="AB4" s="76">
        <f aca="true" t="shared" si="1" ref="AB4:AB9">IF(J4&gt;2,1)+IF(M4&gt;2,1)+IF(P4&gt;2,1)+IF(S4&gt;2,1)+IF(V4&gt;2,1)+IF(Y4&gt;2,1)</f>
        <v>0</v>
      </c>
      <c r="AC4" s="15">
        <f>SUM(H4,K4,N4,Q4,T4,W4)</f>
        <v>9</v>
      </c>
      <c r="AD4" s="75" t="s">
        <v>5</v>
      </c>
      <c r="AE4" s="32">
        <f>SUM(J4,M4,P4,S4,V4,Y4)</f>
        <v>0</v>
      </c>
    </row>
    <row r="5" spans="1:31" ht="15.75">
      <c r="A5" s="10">
        <v>2</v>
      </c>
      <c r="B5" s="371" t="str">
        <f>Allgemein!B8</f>
        <v>Andreas</v>
      </c>
      <c r="C5" s="372"/>
      <c r="D5" s="372"/>
      <c r="E5" s="373"/>
      <c r="F5" s="238"/>
      <c r="G5" s="364" t="str">
        <f>Allgemein!C8</f>
        <v>Häcker</v>
      </c>
      <c r="H5" s="78">
        <f>+M4</f>
        <v>0</v>
      </c>
      <c r="I5" s="75" t="s">
        <v>5</v>
      </c>
      <c r="J5" s="79">
        <f>+K4</f>
        <v>3</v>
      </c>
      <c r="K5" s="226"/>
      <c r="L5" s="227"/>
      <c r="M5" s="228"/>
      <c r="N5" s="74">
        <f>+H20</f>
        <v>0</v>
      </c>
      <c r="O5" s="75" t="s">
        <v>5</v>
      </c>
      <c r="P5" s="76">
        <f>+J20</f>
        <v>0</v>
      </c>
      <c r="Q5" s="74">
        <f>+AF14</f>
        <v>2</v>
      </c>
      <c r="R5" s="75" t="s">
        <v>5</v>
      </c>
      <c r="S5" s="15">
        <f>+AH14</f>
        <v>3</v>
      </c>
      <c r="T5" s="74">
        <f>+H14</f>
        <v>0</v>
      </c>
      <c r="U5" s="75" t="s">
        <v>5</v>
      </c>
      <c r="V5" s="15">
        <f>+J14</f>
        <v>3</v>
      </c>
      <c r="W5" s="74">
        <f>+AF18</f>
        <v>0</v>
      </c>
      <c r="X5" s="75" t="s">
        <v>5</v>
      </c>
      <c r="Y5" s="15">
        <f>+AH18</f>
        <v>0</v>
      </c>
      <c r="Z5" s="77">
        <f t="shared" si="0"/>
        <v>0</v>
      </c>
      <c r="AA5" s="75" t="s">
        <v>5</v>
      </c>
      <c r="AB5" s="76">
        <f t="shared" si="1"/>
        <v>3</v>
      </c>
      <c r="AC5" s="15">
        <f>SUM(H14,J25,AF18,H20,AF14)</f>
        <v>2</v>
      </c>
      <c r="AD5" s="75" t="s">
        <v>5</v>
      </c>
      <c r="AE5" s="32">
        <f>SUM(J14,H25,AH18,J20,AH14)</f>
        <v>9</v>
      </c>
    </row>
    <row r="6" spans="1:31" ht="15.75">
      <c r="A6" s="10">
        <v>3</v>
      </c>
      <c r="B6" s="371" t="str">
        <f>Allgemein!B9</f>
        <v> ---</v>
      </c>
      <c r="C6" s="372"/>
      <c r="D6" s="372"/>
      <c r="E6" s="373"/>
      <c r="F6" s="238"/>
      <c r="G6" s="364" t="str">
        <f>Allgemein!C9</f>
        <v> </v>
      </c>
      <c r="H6" s="78">
        <f>+P4</f>
        <v>0</v>
      </c>
      <c r="I6" s="75" t="s">
        <v>5</v>
      </c>
      <c r="J6" s="79">
        <f>+N4</f>
        <v>0</v>
      </c>
      <c r="K6" s="78">
        <f>+P5</f>
        <v>0</v>
      </c>
      <c r="L6" s="73" t="s">
        <v>5</v>
      </c>
      <c r="M6" s="79">
        <f>+N5</f>
        <v>0</v>
      </c>
      <c r="N6" s="226"/>
      <c r="O6" s="188"/>
      <c r="P6" s="229"/>
      <c r="Q6" s="74">
        <f>+H15</f>
        <v>0</v>
      </c>
      <c r="R6" s="75" t="s">
        <v>5</v>
      </c>
      <c r="S6" s="15">
        <f>+J15</f>
        <v>0</v>
      </c>
      <c r="T6" s="74">
        <f>+H24</f>
        <v>0</v>
      </c>
      <c r="U6" s="75" t="s">
        <v>5</v>
      </c>
      <c r="V6" s="76">
        <f>+J24</f>
        <v>0</v>
      </c>
      <c r="W6" s="74">
        <f>+AF13</f>
        <v>0</v>
      </c>
      <c r="X6" s="75" t="s">
        <v>5</v>
      </c>
      <c r="Y6" s="15">
        <f>+AH13</f>
        <v>0</v>
      </c>
      <c r="Z6" s="77">
        <f t="shared" si="0"/>
        <v>0</v>
      </c>
      <c r="AA6" s="75" t="s">
        <v>5</v>
      </c>
      <c r="AB6" s="76">
        <f t="shared" si="1"/>
        <v>0</v>
      </c>
      <c r="AC6" s="15">
        <f>SUM(H15,H24,AH19,J20,AF13)</f>
        <v>0</v>
      </c>
      <c r="AD6" s="75" t="s">
        <v>5</v>
      </c>
      <c r="AE6" s="32">
        <f>SUM(J15,J24,AF19,H20,AH13)</f>
        <v>0</v>
      </c>
    </row>
    <row r="7" spans="1:31" ht="15.75">
      <c r="A7" s="10">
        <v>4</v>
      </c>
      <c r="B7" s="371" t="str">
        <f>Allgemein!B10</f>
        <v>Michael</v>
      </c>
      <c r="C7" s="372"/>
      <c r="D7" s="372"/>
      <c r="E7" s="373"/>
      <c r="F7" s="238"/>
      <c r="G7" s="364" t="str">
        <f>Allgemein!C10</f>
        <v>Schmidt</v>
      </c>
      <c r="H7" s="78">
        <f>+S4</f>
        <v>0</v>
      </c>
      <c r="I7" s="75" t="s">
        <v>5</v>
      </c>
      <c r="J7" s="79">
        <f>+Q4</f>
        <v>3</v>
      </c>
      <c r="K7" s="78">
        <f>+S5</f>
        <v>3</v>
      </c>
      <c r="L7" s="73" t="s">
        <v>5</v>
      </c>
      <c r="M7" s="79">
        <f>+Q5</f>
        <v>2</v>
      </c>
      <c r="N7" s="78">
        <f>+S6</f>
        <v>0</v>
      </c>
      <c r="O7" s="75" t="s">
        <v>5</v>
      </c>
      <c r="P7" s="76">
        <f>+Q6</f>
        <v>0</v>
      </c>
      <c r="Q7" s="230"/>
      <c r="R7" s="188"/>
      <c r="S7" s="189"/>
      <c r="T7" s="74">
        <f>+AF20</f>
        <v>0</v>
      </c>
      <c r="U7" s="80" t="s">
        <v>5</v>
      </c>
      <c r="V7" s="15">
        <f>+AH20</f>
        <v>3</v>
      </c>
      <c r="W7" s="74">
        <f>+H23</f>
        <v>0</v>
      </c>
      <c r="X7" s="75" t="s">
        <v>5</v>
      </c>
      <c r="Y7" s="15">
        <f>+J23</f>
        <v>0</v>
      </c>
      <c r="Z7" s="77">
        <f t="shared" si="0"/>
        <v>1</v>
      </c>
      <c r="AA7" s="75" t="s">
        <v>5</v>
      </c>
      <c r="AB7" s="76">
        <f t="shared" si="1"/>
        <v>2</v>
      </c>
      <c r="AC7" s="15">
        <f>SUM(J15,H23,AF20,J19,AH14)</f>
        <v>3</v>
      </c>
      <c r="AD7" s="75" t="s">
        <v>5</v>
      </c>
      <c r="AE7" s="32">
        <f>SUM(H15,J23,AH20,H19,AF14)</f>
        <v>8</v>
      </c>
    </row>
    <row r="8" spans="1:31" ht="15.75">
      <c r="A8" s="61">
        <v>5</v>
      </c>
      <c r="B8" s="371" t="str">
        <f>Allgemein!B11</f>
        <v>Elke</v>
      </c>
      <c r="C8" s="372"/>
      <c r="D8" s="372"/>
      <c r="E8" s="373"/>
      <c r="F8" s="239"/>
      <c r="G8" s="364" t="str">
        <f>Allgemein!C11</f>
        <v>Dürr</v>
      </c>
      <c r="H8" s="233">
        <f>+V4</f>
        <v>0</v>
      </c>
      <c r="I8" s="75" t="s">
        <v>5</v>
      </c>
      <c r="J8" s="30">
        <f>+T4</f>
        <v>3</v>
      </c>
      <c r="K8" s="233">
        <f>+V5</f>
        <v>3</v>
      </c>
      <c r="L8" s="73" t="s">
        <v>5</v>
      </c>
      <c r="M8" s="30">
        <f>+T5</f>
        <v>0</v>
      </c>
      <c r="N8" s="233">
        <f>+V6</f>
        <v>0</v>
      </c>
      <c r="O8" s="75" t="s">
        <v>5</v>
      </c>
      <c r="P8" s="30">
        <f>+T6</f>
        <v>0</v>
      </c>
      <c r="Q8" s="233">
        <f>+V7</f>
        <v>3</v>
      </c>
      <c r="R8" s="240" t="s">
        <v>5</v>
      </c>
      <c r="S8" s="233">
        <f>+T7</f>
        <v>0</v>
      </c>
      <c r="T8" s="241"/>
      <c r="U8" s="242"/>
      <c r="V8" s="242"/>
      <c r="W8" s="74">
        <f>+H18</f>
        <v>0</v>
      </c>
      <c r="X8" s="75" t="s">
        <v>5</v>
      </c>
      <c r="Y8" s="32">
        <f>+J18</f>
        <v>0</v>
      </c>
      <c r="Z8" s="77">
        <f t="shared" si="0"/>
        <v>2</v>
      </c>
      <c r="AA8" s="75" t="s">
        <v>5</v>
      </c>
      <c r="AB8" s="76">
        <f t="shared" si="1"/>
        <v>1</v>
      </c>
      <c r="AC8" s="15">
        <f>SUM(J14,J24,AH20,H18,AH15)</f>
        <v>6</v>
      </c>
      <c r="AD8" s="75" t="s">
        <v>5</v>
      </c>
      <c r="AE8" s="32">
        <f>SUM(H14,H24,AF20,J18,AF15)</f>
        <v>3</v>
      </c>
    </row>
    <row r="9" spans="1:31" ht="15.75" customHeight="1" thickBot="1">
      <c r="A9" s="82">
        <v>6</v>
      </c>
      <c r="B9" s="374" t="str">
        <f>Allgemein!B12</f>
        <v> ---</v>
      </c>
      <c r="C9" s="375"/>
      <c r="D9" s="375"/>
      <c r="E9" s="376"/>
      <c r="F9" s="243"/>
      <c r="G9" s="365" t="str">
        <f>Allgemein!C12</f>
        <v> </v>
      </c>
      <c r="H9" s="84">
        <f>+Y4</f>
        <v>0</v>
      </c>
      <c r="I9" s="85" t="s">
        <v>5</v>
      </c>
      <c r="J9" s="86">
        <f>+W4</f>
        <v>0</v>
      </c>
      <c r="K9" s="84">
        <f>+Y5</f>
        <v>0</v>
      </c>
      <c r="L9" s="83" t="s">
        <v>5</v>
      </c>
      <c r="M9" s="86">
        <f>+W5</f>
        <v>0</v>
      </c>
      <c r="N9" s="84">
        <f>+Y6</f>
        <v>0</v>
      </c>
      <c r="O9" s="85" t="s">
        <v>5</v>
      </c>
      <c r="P9" s="87">
        <f>+W6</f>
        <v>0</v>
      </c>
      <c r="Q9" s="88">
        <f>+Y7</f>
        <v>0</v>
      </c>
      <c r="R9" s="85" t="s">
        <v>5</v>
      </c>
      <c r="S9" s="89">
        <f>+W7</f>
        <v>0</v>
      </c>
      <c r="T9" s="88">
        <f>+Y8</f>
        <v>0</v>
      </c>
      <c r="U9" s="85" t="s">
        <v>5</v>
      </c>
      <c r="V9" s="87">
        <f>+W8</f>
        <v>0</v>
      </c>
      <c r="W9" s="231"/>
      <c r="X9" s="197"/>
      <c r="Y9" s="198"/>
      <c r="Z9" s="90">
        <f t="shared" si="0"/>
        <v>0</v>
      </c>
      <c r="AA9" s="85" t="s">
        <v>5</v>
      </c>
      <c r="AB9" s="87">
        <f t="shared" si="1"/>
        <v>0</v>
      </c>
      <c r="AC9" s="89">
        <f>SUM(J13,J23,AH18,J18,AH13)</f>
        <v>0</v>
      </c>
      <c r="AD9" s="85" t="s">
        <v>5</v>
      </c>
      <c r="AE9" s="39">
        <f>SUM(H13,H23,AF18,H18,AF13)</f>
        <v>0</v>
      </c>
    </row>
    <row r="10" spans="1:34" ht="11.25" customHeight="1" thickBot="1">
      <c r="A10" s="43"/>
      <c r="I10" s="218"/>
      <c r="K10" s="66"/>
      <c r="L10" s="66"/>
      <c r="Z10" s="244"/>
      <c r="AA10" s="244"/>
      <c r="AB10" s="244"/>
      <c r="AC10" s="244"/>
      <c r="AD10" s="244"/>
      <c r="AE10" s="244"/>
      <c r="AH10" s="69"/>
    </row>
    <row r="11" spans="1:34" ht="15.75" customHeight="1" thickBot="1">
      <c r="A11" s="43"/>
      <c r="B11" s="44"/>
      <c r="C11" s="45"/>
      <c r="D11" s="45"/>
      <c r="E11" s="53" t="s">
        <v>1</v>
      </c>
      <c r="F11" s="53"/>
      <c r="G11" s="53" t="s">
        <v>1</v>
      </c>
      <c r="H11" s="91" t="s">
        <v>6</v>
      </c>
      <c r="I11" s="91"/>
      <c r="J11" s="52"/>
      <c r="K11" s="29"/>
      <c r="L11" s="92"/>
      <c r="M11" s="93"/>
      <c r="N11" s="91"/>
      <c r="O11" s="91"/>
      <c r="P11" s="91"/>
      <c r="Q11" s="91"/>
      <c r="R11" s="91" t="s">
        <v>1</v>
      </c>
      <c r="S11" s="91"/>
      <c r="T11" s="91"/>
      <c r="U11" s="91"/>
      <c r="V11" s="91"/>
      <c r="W11" s="91"/>
      <c r="X11" s="91"/>
      <c r="Y11" s="91"/>
      <c r="Z11" s="91"/>
      <c r="AA11" s="91" t="s">
        <v>1</v>
      </c>
      <c r="AB11" s="91"/>
      <c r="AC11" s="91"/>
      <c r="AD11" s="91"/>
      <c r="AE11" s="91"/>
      <c r="AF11" s="91" t="s">
        <v>6</v>
      </c>
      <c r="AG11" s="91"/>
      <c r="AH11" s="52"/>
    </row>
    <row r="12" spans="1:34" ht="16.5" customHeight="1">
      <c r="A12" s="43"/>
      <c r="B12" s="245" t="s">
        <v>7</v>
      </c>
      <c r="C12" s="66"/>
      <c r="D12" s="66"/>
      <c r="E12" s="66"/>
      <c r="F12" s="66"/>
      <c r="G12" s="66"/>
      <c r="H12" s="66"/>
      <c r="I12" s="66"/>
      <c r="J12" s="246"/>
      <c r="K12" s="247"/>
      <c r="L12" s="248"/>
      <c r="M12" s="245" t="s">
        <v>8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246"/>
    </row>
    <row r="13" spans="1:79" s="233" customFormat="1" ht="15.75">
      <c r="A13" s="43"/>
      <c r="B13" s="94">
        <v>1</v>
      </c>
      <c r="C13" s="95" t="s">
        <v>9</v>
      </c>
      <c r="D13" s="96">
        <v>6</v>
      </c>
      <c r="E13" s="34" t="str">
        <f>+B4</f>
        <v>Matthias</v>
      </c>
      <c r="F13" s="97" t="s">
        <v>9</v>
      </c>
      <c r="G13" s="24" t="str">
        <f>+B9</f>
        <v> ---</v>
      </c>
      <c r="H13" s="98">
        <v>0</v>
      </c>
      <c r="I13" s="223" t="s">
        <v>5</v>
      </c>
      <c r="J13" s="99">
        <v>0</v>
      </c>
      <c r="K13" s="43"/>
      <c r="L13" s="248"/>
      <c r="M13" s="100">
        <v>3</v>
      </c>
      <c r="N13" s="101" t="s">
        <v>9</v>
      </c>
      <c r="O13" s="102">
        <v>6</v>
      </c>
      <c r="P13" s="34" t="str">
        <f>+B6</f>
        <v> ---</v>
      </c>
      <c r="Q13" s="103"/>
      <c r="R13" s="103"/>
      <c r="S13" s="103"/>
      <c r="T13" s="103"/>
      <c r="U13" s="103"/>
      <c r="V13" s="103"/>
      <c r="W13" s="104" t="s">
        <v>9</v>
      </c>
      <c r="X13" s="105" t="str">
        <f>+B9</f>
        <v> ---</v>
      </c>
      <c r="Y13" s="103"/>
      <c r="Z13" s="106"/>
      <c r="AA13" s="34"/>
      <c r="AB13" s="34"/>
      <c r="AC13" s="34"/>
      <c r="AD13" s="34"/>
      <c r="AE13" s="34"/>
      <c r="AF13" s="107">
        <v>0</v>
      </c>
      <c r="AG13" s="273" t="s">
        <v>5</v>
      </c>
      <c r="AH13" s="99">
        <v>0</v>
      </c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</row>
    <row r="14" spans="1:79" s="233" customFormat="1" ht="15.75">
      <c r="A14" s="28"/>
      <c r="B14" s="108">
        <v>2</v>
      </c>
      <c r="C14" s="109" t="s">
        <v>9</v>
      </c>
      <c r="D14" s="110">
        <v>5</v>
      </c>
      <c r="E14" s="78" t="str">
        <f>+B5</f>
        <v>Andreas</v>
      </c>
      <c r="F14" s="111" t="s">
        <v>9</v>
      </c>
      <c r="G14" s="79" t="str">
        <f>+B8</f>
        <v>Elke</v>
      </c>
      <c r="H14" s="98">
        <v>0</v>
      </c>
      <c r="I14" s="223" t="s">
        <v>5</v>
      </c>
      <c r="J14" s="99">
        <v>3</v>
      </c>
      <c r="K14" s="43"/>
      <c r="L14" s="248"/>
      <c r="M14" s="112">
        <v>2</v>
      </c>
      <c r="N14" s="113" t="s">
        <v>9</v>
      </c>
      <c r="O14" s="114">
        <v>4</v>
      </c>
      <c r="P14" s="78" t="str">
        <f>+B5</f>
        <v>Andreas</v>
      </c>
      <c r="Q14" s="67"/>
      <c r="R14" s="67"/>
      <c r="S14" s="67"/>
      <c r="T14" s="67"/>
      <c r="U14" s="67"/>
      <c r="V14" s="67"/>
      <c r="W14" s="115" t="s">
        <v>9</v>
      </c>
      <c r="X14" s="116" t="str">
        <f>+B7</f>
        <v>Michael</v>
      </c>
      <c r="Y14" s="67"/>
      <c r="Z14" s="117"/>
      <c r="AA14" s="78"/>
      <c r="AB14" s="78"/>
      <c r="AC14" s="78"/>
      <c r="AD14" s="78"/>
      <c r="AE14" s="78"/>
      <c r="AF14" s="118">
        <v>2</v>
      </c>
      <c r="AG14" s="278" t="s">
        <v>5</v>
      </c>
      <c r="AH14" s="119">
        <v>3</v>
      </c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</row>
    <row r="15" spans="1:79" s="233" customFormat="1" ht="16.5" thickBot="1">
      <c r="A15" s="43"/>
      <c r="B15" s="120">
        <v>3</v>
      </c>
      <c r="C15" s="121" t="s">
        <v>9</v>
      </c>
      <c r="D15" s="122">
        <v>4</v>
      </c>
      <c r="E15" s="123" t="str">
        <f>+B6</f>
        <v> ---</v>
      </c>
      <c r="F15" s="124" t="s">
        <v>9</v>
      </c>
      <c r="G15" s="125" t="str">
        <f>+B7</f>
        <v>Michael</v>
      </c>
      <c r="H15" s="126">
        <v>0</v>
      </c>
      <c r="I15" s="270" t="s">
        <v>5</v>
      </c>
      <c r="J15" s="127">
        <v>0</v>
      </c>
      <c r="K15" s="43"/>
      <c r="L15" s="248"/>
      <c r="M15" s="135">
        <v>1</v>
      </c>
      <c r="N15" s="128" t="s">
        <v>9</v>
      </c>
      <c r="O15" s="136">
        <v>5</v>
      </c>
      <c r="P15" s="123" t="str">
        <f>+B4</f>
        <v>Matthias</v>
      </c>
      <c r="Q15" s="123"/>
      <c r="R15" s="123"/>
      <c r="S15" s="123"/>
      <c r="T15" s="123"/>
      <c r="U15" s="123"/>
      <c r="V15" s="123"/>
      <c r="W15" s="129" t="s">
        <v>9</v>
      </c>
      <c r="X15" s="123" t="str">
        <f>+B8</f>
        <v>Elke</v>
      </c>
      <c r="Y15" s="123"/>
      <c r="Z15" s="123"/>
      <c r="AA15" s="123"/>
      <c r="AB15" s="123"/>
      <c r="AC15" s="123"/>
      <c r="AD15" s="123"/>
      <c r="AE15" s="125"/>
      <c r="AF15" s="126">
        <v>3</v>
      </c>
      <c r="AG15" s="270" t="s">
        <v>5</v>
      </c>
      <c r="AH15" s="127">
        <v>0</v>
      </c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</row>
    <row r="16" spans="1:79" s="233" customFormat="1" ht="16.5" thickBot="1">
      <c r="A16" s="28"/>
      <c r="H16" s="81"/>
      <c r="I16" s="81"/>
      <c r="J16" s="81"/>
      <c r="AF16" s="81"/>
      <c r="AG16" s="81"/>
      <c r="AH16" s="81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</row>
    <row r="17" spans="1:79" s="253" customFormat="1" ht="16.5" customHeight="1">
      <c r="A17" s="28"/>
      <c r="B17" s="245" t="s">
        <v>10</v>
      </c>
      <c r="C17" s="249"/>
      <c r="D17" s="249"/>
      <c r="E17" s="249"/>
      <c r="F17" s="249"/>
      <c r="G17" s="249"/>
      <c r="H17" s="271"/>
      <c r="I17" s="271"/>
      <c r="J17" s="272"/>
      <c r="K17" s="250"/>
      <c r="L17" s="250"/>
      <c r="M17" s="251" t="s">
        <v>36</v>
      </c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79"/>
      <c r="AG17" s="279"/>
      <c r="AH17" s="280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</row>
    <row r="18" spans="1:34" ht="15.75">
      <c r="A18" s="28"/>
      <c r="B18" s="94">
        <v>5</v>
      </c>
      <c r="C18" s="95" t="s">
        <v>9</v>
      </c>
      <c r="D18" s="96">
        <v>6</v>
      </c>
      <c r="E18" s="34" t="str">
        <f>+B8</f>
        <v>Elke</v>
      </c>
      <c r="F18" s="104" t="s">
        <v>9</v>
      </c>
      <c r="G18" s="34" t="str">
        <f>+B9</f>
        <v> ---</v>
      </c>
      <c r="H18" s="107">
        <v>0</v>
      </c>
      <c r="I18" s="223" t="s">
        <v>5</v>
      </c>
      <c r="J18" s="130">
        <v>0</v>
      </c>
      <c r="K18" s="43"/>
      <c r="L18" s="43"/>
      <c r="M18" s="112">
        <v>2</v>
      </c>
      <c r="N18" s="113" t="s">
        <v>9</v>
      </c>
      <c r="O18" s="49">
        <v>6</v>
      </c>
      <c r="P18" s="254" t="str">
        <f>+B5</f>
        <v>Andreas</v>
      </c>
      <c r="Q18" s="43"/>
      <c r="R18" s="43"/>
      <c r="S18" s="43"/>
      <c r="T18" s="43"/>
      <c r="U18" s="43"/>
      <c r="V18" s="43"/>
      <c r="W18" s="255" t="s">
        <v>9</v>
      </c>
      <c r="X18" s="28" t="str">
        <f>+B9</f>
        <v> ---</v>
      </c>
      <c r="Y18" s="43"/>
      <c r="Z18" s="43"/>
      <c r="AA18" s="43"/>
      <c r="AB18" s="43"/>
      <c r="AC18" s="43"/>
      <c r="AD18" s="43"/>
      <c r="AE18" s="43"/>
      <c r="AF18" s="131">
        <v>0</v>
      </c>
      <c r="AG18" s="62" t="s">
        <v>5</v>
      </c>
      <c r="AH18" s="119">
        <v>0</v>
      </c>
    </row>
    <row r="19" spans="1:34" ht="18.75">
      <c r="A19" s="250"/>
      <c r="B19" s="132">
        <v>1</v>
      </c>
      <c r="C19" s="133" t="s">
        <v>9</v>
      </c>
      <c r="D19" s="134">
        <v>4</v>
      </c>
      <c r="E19" s="78" t="str">
        <f>+B4</f>
        <v>Matthias</v>
      </c>
      <c r="F19" s="115" t="s">
        <v>9</v>
      </c>
      <c r="G19" s="78" t="str">
        <f>+B7</f>
        <v>Michael</v>
      </c>
      <c r="H19" s="107">
        <v>3</v>
      </c>
      <c r="I19" s="273" t="s">
        <v>5</v>
      </c>
      <c r="J19" s="99">
        <v>0</v>
      </c>
      <c r="K19" s="43"/>
      <c r="L19" s="43"/>
      <c r="M19" s="112">
        <v>1</v>
      </c>
      <c r="N19" s="113" t="s">
        <v>9</v>
      </c>
      <c r="O19" s="49">
        <v>3</v>
      </c>
      <c r="P19" s="256" t="str">
        <f>+B4</f>
        <v>Matthias</v>
      </c>
      <c r="Q19" s="67"/>
      <c r="R19" s="67"/>
      <c r="S19" s="67"/>
      <c r="T19" s="67"/>
      <c r="U19" s="67"/>
      <c r="V19" s="67"/>
      <c r="W19" s="257" t="s">
        <v>9</v>
      </c>
      <c r="X19" s="78" t="str">
        <f>+B6</f>
        <v> ---</v>
      </c>
      <c r="Y19" s="67"/>
      <c r="Z19" s="67"/>
      <c r="AA19" s="78"/>
      <c r="AB19" s="78"/>
      <c r="AC19" s="78"/>
      <c r="AD19" s="78"/>
      <c r="AE19" s="78"/>
      <c r="AF19" s="107">
        <v>0</v>
      </c>
      <c r="AG19" s="223" t="s">
        <v>5</v>
      </c>
      <c r="AH19" s="99">
        <v>0</v>
      </c>
    </row>
    <row r="20" spans="1:34" ht="16.5" thickBot="1">
      <c r="A20" s="43"/>
      <c r="B20" s="135">
        <v>2</v>
      </c>
      <c r="C20" s="128" t="s">
        <v>9</v>
      </c>
      <c r="D20" s="136">
        <v>3</v>
      </c>
      <c r="E20" s="123" t="str">
        <f>+B5</f>
        <v>Andreas</v>
      </c>
      <c r="F20" s="65" t="s">
        <v>9</v>
      </c>
      <c r="G20" s="123" t="str">
        <f>+B6</f>
        <v> ---</v>
      </c>
      <c r="H20" s="137">
        <v>0</v>
      </c>
      <c r="I20" s="274" t="s">
        <v>5</v>
      </c>
      <c r="J20" s="138">
        <v>0</v>
      </c>
      <c r="K20" s="43"/>
      <c r="L20" s="43"/>
      <c r="M20" s="135">
        <v>4</v>
      </c>
      <c r="N20" s="128" t="s">
        <v>9</v>
      </c>
      <c r="O20" s="258">
        <v>5</v>
      </c>
      <c r="P20" s="259" t="str">
        <f>+B7</f>
        <v>Michael</v>
      </c>
      <c r="Q20" s="69"/>
      <c r="R20" s="69"/>
      <c r="S20" s="69"/>
      <c r="T20" s="69"/>
      <c r="U20" s="69"/>
      <c r="V20" s="69"/>
      <c r="W20" s="260" t="s">
        <v>9</v>
      </c>
      <c r="X20" s="123" t="str">
        <f>+B8</f>
        <v>Elke</v>
      </c>
      <c r="Y20" s="69"/>
      <c r="Z20" s="69"/>
      <c r="AA20" s="123"/>
      <c r="AB20" s="123"/>
      <c r="AC20" s="123"/>
      <c r="AD20" s="123"/>
      <c r="AE20" s="123"/>
      <c r="AF20" s="137">
        <v>0</v>
      </c>
      <c r="AG20" s="224" t="s">
        <v>5</v>
      </c>
      <c r="AH20" s="138">
        <v>3</v>
      </c>
    </row>
    <row r="21" spans="1:34" ht="16.5" thickBot="1">
      <c r="A21" s="28"/>
      <c r="H21" s="71"/>
      <c r="I21" s="275"/>
      <c r="J21" s="71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10" ht="16.5" customHeight="1">
      <c r="A22" s="43"/>
      <c r="B22" s="245" t="s">
        <v>37</v>
      </c>
      <c r="C22" s="66"/>
      <c r="D22" s="66"/>
      <c r="E22" s="66"/>
      <c r="F22" s="66"/>
      <c r="G22" s="66"/>
      <c r="H22" s="276"/>
      <c r="I22" s="276"/>
      <c r="J22" s="277"/>
    </row>
    <row r="23" spans="1:10" ht="15.75">
      <c r="A23" s="43"/>
      <c r="B23" s="139">
        <v>4</v>
      </c>
      <c r="C23" s="140" t="s">
        <v>9</v>
      </c>
      <c r="D23" s="141">
        <v>6</v>
      </c>
      <c r="E23" s="34" t="str">
        <f>+B7</f>
        <v>Michael</v>
      </c>
      <c r="F23" s="97" t="s">
        <v>9</v>
      </c>
      <c r="G23" s="24" t="str">
        <f>+B9</f>
        <v> ---</v>
      </c>
      <c r="H23" s="98">
        <v>0</v>
      </c>
      <c r="I23" s="223" t="s">
        <v>5</v>
      </c>
      <c r="J23" s="99">
        <v>0</v>
      </c>
    </row>
    <row r="24" spans="1:10" ht="15.75">
      <c r="A24" s="43"/>
      <c r="B24" s="142">
        <v>3</v>
      </c>
      <c r="C24" s="59" t="s">
        <v>9</v>
      </c>
      <c r="D24" s="143">
        <v>5</v>
      </c>
      <c r="E24" s="78" t="str">
        <f>+B6</f>
        <v> ---</v>
      </c>
      <c r="F24" s="111" t="s">
        <v>9</v>
      </c>
      <c r="G24" s="79" t="str">
        <f>+B8</f>
        <v>Elke</v>
      </c>
      <c r="H24" s="98">
        <v>0</v>
      </c>
      <c r="I24" s="223" t="s">
        <v>5</v>
      </c>
      <c r="J24" s="99">
        <v>0</v>
      </c>
    </row>
    <row r="25" spans="1:10" ht="16.5" thickBot="1">
      <c r="A25" s="43"/>
      <c r="B25" s="156">
        <v>1</v>
      </c>
      <c r="C25" s="65" t="s">
        <v>9</v>
      </c>
      <c r="D25" s="261">
        <v>2</v>
      </c>
      <c r="E25" s="259" t="str">
        <f>+B4</f>
        <v>Matthias</v>
      </c>
      <c r="F25" s="260" t="s">
        <v>9</v>
      </c>
      <c r="G25" s="123" t="str">
        <f>+B5</f>
        <v>Andreas</v>
      </c>
      <c r="H25" s="137">
        <v>3</v>
      </c>
      <c r="I25" s="224" t="s">
        <v>5</v>
      </c>
      <c r="J25" s="138">
        <v>0</v>
      </c>
    </row>
    <row r="26" ht="5.25" customHeight="1">
      <c r="I26" s="218"/>
    </row>
    <row r="27" ht="5.25" customHeight="1"/>
    <row r="28" ht="18.75">
      <c r="B28" s="262" t="s">
        <v>11</v>
      </c>
    </row>
    <row r="29" ht="5.25" customHeight="1">
      <c r="I29" s="218"/>
    </row>
    <row r="30" ht="5.25" customHeight="1" thickBot="1">
      <c r="I30" s="218"/>
    </row>
    <row r="31" spans="2:30" ht="16.5" thickBot="1">
      <c r="B31" s="263" t="s">
        <v>1</v>
      </c>
      <c r="C31" s="45"/>
      <c r="D31" s="45"/>
      <c r="E31" s="45"/>
      <c r="F31" s="45"/>
      <c r="G31" s="264" t="s">
        <v>35</v>
      </c>
      <c r="H31" s="264"/>
      <c r="I31" s="264"/>
      <c r="J31" s="264"/>
      <c r="K31" s="264"/>
      <c r="L31" s="264"/>
      <c r="M31" s="264"/>
      <c r="N31" s="264"/>
      <c r="O31" s="263"/>
      <c r="P31" s="264" t="s">
        <v>12</v>
      </c>
      <c r="Q31" s="264"/>
      <c r="R31" s="264"/>
      <c r="S31" s="265"/>
      <c r="T31" s="263"/>
      <c r="U31" s="264" t="s">
        <v>13</v>
      </c>
      <c r="V31" s="264"/>
      <c r="W31" s="264"/>
      <c r="X31" s="265"/>
      <c r="Y31" s="368" t="s">
        <v>38</v>
      </c>
      <c r="Z31" s="369"/>
      <c r="AA31" s="370"/>
      <c r="AB31" s="368" t="s">
        <v>4</v>
      </c>
      <c r="AC31" s="369"/>
      <c r="AD31" s="370"/>
    </row>
    <row r="32" spans="2:30" ht="15.75">
      <c r="B32" s="296" t="str">
        <f>$B$4</f>
        <v>Matthias</v>
      </c>
      <c r="C32" s="297"/>
      <c r="D32" s="297"/>
      <c r="E32" s="297"/>
      <c r="F32" s="297"/>
      <c r="G32" s="298" t="str">
        <f>$G$4</f>
        <v>Tzusch</v>
      </c>
      <c r="H32" s="297"/>
      <c r="I32" s="297"/>
      <c r="J32" s="297"/>
      <c r="K32" s="297"/>
      <c r="L32" s="297"/>
      <c r="M32" s="297"/>
      <c r="N32" s="297"/>
      <c r="O32" s="299"/>
      <c r="P32" s="300">
        <f>$Z$4</f>
        <v>3</v>
      </c>
      <c r="Q32" s="301" t="s">
        <v>5</v>
      </c>
      <c r="R32" s="300">
        <f>$AB$4</f>
        <v>0</v>
      </c>
      <c r="S32" s="302"/>
      <c r="T32" s="303">
        <f>$AC$4</f>
        <v>9</v>
      </c>
      <c r="U32" s="304"/>
      <c r="V32" s="301" t="s">
        <v>5</v>
      </c>
      <c r="W32" s="305">
        <f>$AE$4</f>
        <v>0</v>
      </c>
      <c r="X32" s="306"/>
      <c r="Y32" s="297"/>
      <c r="Z32" s="307">
        <f aca="true" t="shared" si="2" ref="Z32:Z37">SUM(T32-W32)</f>
        <v>9</v>
      </c>
      <c r="AA32" s="308"/>
      <c r="AB32" s="247"/>
      <c r="AC32" s="267">
        <v>1</v>
      </c>
      <c r="AD32" s="248"/>
    </row>
    <row r="33" spans="2:30" ht="15.75">
      <c r="B33" s="309" t="str">
        <f>$B$8</f>
        <v>Elke</v>
      </c>
      <c r="C33" s="310"/>
      <c r="D33" s="310"/>
      <c r="E33" s="362"/>
      <c r="F33" s="310"/>
      <c r="G33" s="311" t="str">
        <f>$G$8</f>
        <v>Dürr</v>
      </c>
      <c r="H33" s="310"/>
      <c r="I33" s="310"/>
      <c r="J33" s="310"/>
      <c r="K33" s="310"/>
      <c r="L33" s="310"/>
      <c r="M33" s="310"/>
      <c r="N33" s="310"/>
      <c r="O33" s="312"/>
      <c r="P33" s="313">
        <f>$Z$8</f>
        <v>2</v>
      </c>
      <c r="Q33" s="314" t="s">
        <v>5</v>
      </c>
      <c r="R33" s="313">
        <f>$AB$8</f>
        <v>1</v>
      </c>
      <c r="S33" s="315"/>
      <c r="T33" s="316">
        <f>$AC$8</f>
        <v>6</v>
      </c>
      <c r="U33" s="317"/>
      <c r="V33" s="314" t="s">
        <v>5</v>
      </c>
      <c r="W33" s="318">
        <f>$AE$8</f>
        <v>3</v>
      </c>
      <c r="X33" s="319"/>
      <c r="Y33" s="310"/>
      <c r="Z33" s="320">
        <f t="shared" si="2"/>
        <v>3</v>
      </c>
      <c r="AA33" s="321"/>
      <c r="AB33" s="247"/>
      <c r="AC33" s="267">
        <v>2</v>
      </c>
      <c r="AD33" s="248"/>
    </row>
    <row r="34" spans="2:30" ht="15.75">
      <c r="B34" s="296" t="str">
        <f>$B$7</f>
        <v>Michael</v>
      </c>
      <c r="C34" s="297"/>
      <c r="D34" s="297"/>
      <c r="E34" s="297"/>
      <c r="F34" s="297"/>
      <c r="G34" s="298" t="str">
        <f>$G$7</f>
        <v>Schmidt</v>
      </c>
      <c r="H34" s="297"/>
      <c r="I34" s="297"/>
      <c r="J34" s="297"/>
      <c r="K34" s="297"/>
      <c r="L34" s="297"/>
      <c r="M34" s="297"/>
      <c r="N34" s="297"/>
      <c r="O34" s="299"/>
      <c r="P34" s="300">
        <f>$Z$7</f>
        <v>1</v>
      </c>
      <c r="Q34" s="301" t="s">
        <v>5</v>
      </c>
      <c r="R34" s="300">
        <f>$AB$7</f>
        <v>2</v>
      </c>
      <c r="S34" s="302"/>
      <c r="T34" s="303">
        <f>$AC$7</f>
        <v>3</v>
      </c>
      <c r="U34" s="304"/>
      <c r="V34" s="301" t="s">
        <v>5</v>
      </c>
      <c r="W34" s="305">
        <f>$AE$7</f>
        <v>8</v>
      </c>
      <c r="X34" s="306"/>
      <c r="Y34" s="297"/>
      <c r="Z34" s="307">
        <f t="shared" si="2"/>
        <v>-5</v>
      </c>
      <c r="AA34" s="308"/>
      <c r="AB34" s="247"/>
      <c r="AC34" s="267">
        <v>3</v>
      </c>
      <c r="AD34" s="248"/>
    </row>
    <row r="35" spans="2:30" ht="15.75">
      <c r="B35" s="296" t="str">
        <f>$B$6</f>
        <v> ---</v>
      </c>
      <c r="C35" s="297"/>
      <c r="D35" s="297"/>
      <c r="E35" s="297"/>
      <c r="F35" s="297"/>
      <c r="G35" s="298" t="str">
        <f>$G$6</f>
        <v> </v>
      </c>
      <c r="H35" s="297"/>
      <c r="I35" s="297"/>
      <c r="J35" s="297"/>
      <c r="K35" s="297"/>
      <c r="L35" s="297"/>
      <c r="M35" s="297"/>
      <c r="N35" s="297"/>
      <c r="O35" s="299"/>
      <c r="P35" s="300">
        <f>$Z$6</f>
        <v>0</v>
      </c>
      <c r="Q35" s="301" t="s">
        <v>5</v>
      </c>
      <c r="R35" s="300">
        <f>$AB$6</f>
        <v>0</v>
      </c>
      <c r="S35" s="302"/>
      <c r="T35" s="303">
        <f>$AC$6</f>
        <v>0</v>
      </c>
      <c r="U35" s="304"/>
      <c r="V35" s="301" t="s">
        <v>5</v>
      </c>
      <c r="W35" s="305">
        <f>$AE$6</f>
        <v>0</v>
      </c>
      <c r="X35" s="306"/>
      <c r="Y35" s="297"/>
      <c r="Z35" s="307">
        <f t="shared" si="2"/>
        <v>0</v>
      </c>
      <c r="AA35" s="308"/>
      <c r="AB35" s="247"/>
      <c r="AC35" s="267">
        <v>4</v>
      </c>
      <c r="AD35" s="248"/>
    </row>
    <row r="36" spans="2:30" ht="15.75">
      <c r="B36" s="296" t="str">
        <f>$B$9</f>
        <v> ---</v>
      </c>
      <c r="C36" s="297"/>
      <c r="D36" s="297"/>
      <c r="E36" s="297"/>
      <c r="F36" s="297"/>
      <c r="G36" s="298" t="str">
        <f>$G$9</f>
        <v> </v>
      </c>
      <c r="H36" s="297"/>
      <c r="I36" s="297"/>
      <c r="J36" s="297"/>
      <c r="K36" s="297"/>
      <c r="L36" s="297"/>
      <c r="M36" s="297"/>
      <c r="N36" s="297"/>
      <c r="O36" s="299"/>
      <c r="P36" s="300">
        <f>$Z$9</f>
        <v>0</v>
      </c>
      <c r="Q36" s="301" t="s">
        <v>5</v>
      </c>
      <c r="R36" s="300">
        <f>$AB$9</f>
        <v>0</v>
      </c>
      <c r="S36" s="302"/>
      <c r="T36" s="303">
        <f>$AC$9</f>
        <v>0</v>
      </c>
      <c r="U36" s="304"/>
      <c r="V36" s="301" t="s">
        <v>5</v>
      </c>
      <c r="W36" s="305">
        <f>$AE$9</f>
        <v>0</v>
      </c>
      <c r="X36" s="306"/>
      <c r="Y36" s="297"/>
      <c r="Z36" s="307">
        <f t="shared" si="2"/>
        <v>0</v>
      </c>
      <c r="AA36" s="308"/>
      <c r="AB36" s="247"/>
      <c r="AC36" s="267">
        <v>5</v>
      </c>
      <c r="AD36" s="248"/>
    </row>
    <row r="37" spans="2:30" ht="16.5" thickBot="1">
      <c r="B37" s="323" t="str">
        <f>$B$5</f>
        <v>Andreas</v>
      </c>
      <c r="C37" s="324"/>
      <c r="D37" s="324"/>
      <c r="E37" s="324"/>
      <c r="F37" s="324"/>
      <c r="G37" s="325" t="str">
        <f>$G$5</f>
        <v>Häcker</v>
      </c>
      <c r="H37" s="324"/>
      <c r="I37" s="324"/>
      <c r="J37" s="324"/>
      <c r="K37" s="324"/>
      <c r="L37" s="324"/>
      <c r="M37" s="324"/>
      <c r="N37" s="324"/>
      <c r="O37" s="326"/>
      <c r="P37" s="327">
        <f>$Z$5</f>
        <v>0</v>
      </c>
      <c r="Q37" s="328" t="s">
        <v>5</v>
      </c>
      <c r="R37" s="327">
        <f>$AB$5</f>
        <v>3</v>
      </c>
      <c r="S37" s="329"/>
      <c r="T37" s="330">
        <f>$AC$5</f>
        <v>2</v>
      </c>
      <c r="U37" s="331"/>
      <c r="V37" s="328" t="s">
        <v>5</v>
      </c>
      <c r="W37" s="332">
        <f>$AE$5</f>
        <v>9</v>
      </c>
      <c r="X37" s="333"/>
      <c r="Y37" s="324"/>
      <c r="Z37" s="334">
        <f t="shared" si="2"/>
        <v>-7</v>
      </c>
      <c r="AA37" s="335"/>
      <c r="AB37" s="68"/>
      <c r="AC37" s="268">
        <v>6</v>
      </c>
      <c r="AD37" s="269"/>
    </row>
  </sheetData>
  <mergeCells count="8">
    <mergeCell ref="AB31:AD31"/>
    <mergeCell ref="Y31:AA31"/>
    <mergeCell ref="B4:E4"/>
    <mergeCell ref="B5:E5"/>
    <mergeCell ref="B6:E6"/>
    <mergeCell ref="B7:E7"/>
    <mergeCell ref="B8:E8"/>
    <mergeCell ref="B9:E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1"/>
  <dimension ref="A1:CA37"/>
  <sheetViews>
    <sheetView workbookViewId="0" topLeftCell="A10">
      <selection activeCell="A1" sqref="A1"/>
    </sheetView>
  </sheetViews>
  <sheetFormatPr defaultColWidth="11.421875" defaultRowHeight="12.75"/>
  <cols>
    <col min="1" max="1" width="4.7109375" style="218" customWidth="1"/>
    <col min="2" max="4" width="1.8515625" style="218" customWidth="1"/>
    <col min="5" max="5" width="12.7109375" style="218" customWidth="1"/>
    <col min="6" max="6" width="1.7109375" style="218" customWidth="1"/>
    <col min="7" max="7" width="14.7109375" style="218" customWidth="1"/>
    <col min="8" max="8" width="2.00390625" style="218" customWidth="1"/>
    <col min="9" max="9" width="2.00390625" style="43" customWidth="1"/>
    <col min="10" max="10" width="2.00390625" style="218" customWidth="1"/>
    <col min="11" max="11" width="1.8515625" style="218" customWidth="1"/>
    <col min="12" max="12" width="2.00390625" style="218" customWidth="1"/>
    <col min="13" max="13" width="1.8515625" style="218" customWidth="1"/>
    <col min="14" max="24" width="2.00390625" style="218" customWidth="1"/>
    <col min="25" max="25" width="1.8515625" style="218" customWidth="1"/>
    <col min="26" max="26" width="3.00390625" style="218" customWidth="1"/>
    <col min="27" max="27" width="1.8515625" style="218" customWidth="1"/>
    <col min="28" max="28" width="2.7109375" style="218" customWidth="1"/>
    <col min="29" max="29" width="3.28125" style="218" customWidth="1"/>
    <col min="30" max="30" width="1.8515625" style="218" customWidth="1"/>
    <col min="31" max="31" width="3.28125" style="218" customWidth="1"/>
    <col min="32" max="32" width="1.8515625" style="218" customWidth="1"/>
    <col min="33" max="33" width="3.28125" style="218" customWidth="1"/>
    <col min="34" max="34" width="1.8515625" style="218" customWidth="1"/>
    <col min="35" max="36" width="10.7109375" style="218" customWidth="1"/>
    <col min="37" max="38" width="11.421875" style="218" customWidth="1"/>
    <col min="39" max="39" width="6.8515625" style="218" customWidth="1"/>
    <col min="40" max="41" width="10.7109375" style="218" customWidth="1"/>
    <col min="42" max="47" width="11.421875" style="218" customWidth="1"/>
    <col min="48" max="48" width="6.8515625" style="218" customWidth="1"/>
    <col min="49" max="56" width="11.421875" style="218" customWidth="1"/>
    <col min="57" max="57" width="6.8515625" style="218" customWidth="1"/>
    <col min="58" max="65" width="11.421875" style="218" customWidth="1"/>
    <col min="66" max="66" width="6.8515625" style="218" customWidth="1"/>
    <col min="67" max="74" width="11.421875" style="218" customWidth="1"/>
    <col min="75" max="75" width="6.8515625" style="218" customWidth="1"/>
    <col min="76" max="16384" width="11.421875" style="218" customWidth="1"/>
  </cols>
  <sheetData>
    <row r="1" spans="1:34" ht="15.75" customHeight="1">
      <c r="A1" s="213" t="s">
        <v>34</v>
      </c>
      <c r="B1" s="213"/>
      <c r="C1" s="213"/>
      <c r="D1" s="213"/>
      <c r="E1" s="213"/>
      <c r="F1" s="213"/>
      <c r="G1" s="214" t="str">
        <f>Allgemein!A1</f>
        <v>Vereinsmeisterschaft TT-TSV-Talheim</v>
      </c>
      <c r="H1" s="215"/>
      <c r="I1" s="216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7" t="s">
        <v>33</v>
      </c>
    </row>
    <row r="2" spans="1:34" ht="16.5" thickBot="1">
      <c r="A2" s="232"/>
      <c r="B2" s="233"/>
      <c r="C2" s="233"/>
      <c r="D2" s="233"/>
      <c r="E2" s="234"/>
      <c r="F2" s="233"/>
      <c r="G2" s="233"/>
      <c r="H2" s="233"/>
      <c r="I2" s="28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</row>
    <row r="3" spans="1:31" ht="15.75">
      <c r="A3" s="1" t="s">
        <v>0</v>
      </c>
      <c r="B3" s="235" t="s">
        <v>1</v>
      </c>
      <c r="C3" s="2"/>
      <c r="D3" s="3"/>
      <c r="E3" s="66"/>
      <c r="F3" s="236"/>
      <c r="G3" s="363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5"/>
      <c r="T3" s="72"/>
      <c r="U3" s="5">
        <v>5</v>
      </c>
      <c r="V3" s="6"/>
      <c r="W3" s="7"/>
      <c r="X3" s="5">
        <v>6</v>
      </c>
      <c r="Y3" s="6"/>
      <c r="Z3" s="8"/>
      <c r="AA3" s="8" t="s">
        <v>2</v>
      </c>
      <c r="AB3" s="6"/>
      <c r="AC3" s="6"/>
      <c r="AD3" s="9" t="s">
        <v>3</v>
      </c>
      <c r="AE3" s="183"/>
    </row>
    <row r="4" spans="1:31" ht="15.75">
      <c r="A4" s="10">
        <v>1</v>
      </c>
      <c r="B4" s="371" t="str">
        <f>Allgemein!B13</f>
        <v>Marcel</v>
      </c>
      <c r="C4" s="372"/>
      <c r="D4" s="372"/>
      <c r="E4" s="373"/>
      <c r="F4" s="238"/>
      <c r="G4" s="364" t="str">
        <f>Allgemein!C13</f>
        <v>Aheimer</v>
      </c>
      <c r="H4" s="188"/>
      <c r="I4" s="188"/>
      <c r="J4" s="189"/>
      <c r="K4" s="74">
        <f>+H25</f>
        <v>3</v>
      </c>
      <c r="L4" s="75" t="s">
        <v>5</v>
      </c>
      <c r="M4" s="76">
        <f>+J25</f>
        <v>0</v>
      </c>
      <c r="N4" s="74">
        <f>+AF19</f>
        <v>3</v>
      </c>
      <c r="O4" s="75" t="s">
        <v>5</v>
      </c>
      <c r="P4" s="76">
        <f>+AH19</f>
        <v>0</v>
      </c>
      <c r="Q4" s="74">
        <f>+H19</f>
        <v>0</v>
      </c>
      <c r="R4" s="75" t="s">
        <v>5</v>
      </c>
      <c r="S4" s="15">
        <f>+J19</f>
        <v>0</v>
      </c>
      <c r="T4" s="74">
        <f>+AF15</f>
        <v>3</v>
      </c>
      <c r="U4" s="75" t="s">
        <v>5</v>
      </c>
      <c r="V4" s="15">
        <f>+AH15</f>
        <v>2</v>
      </c>
      <c r="W4" s="74">
        <f>+H13</f>
        <v>0</v>
      </c>
      <c r="X4" s="75" t="s">
        <v>5</v>
      </c>
      <c r="Y4" s="15">
        <f>+J13</f>
        <v>0</v>
      </c>
      <c r="Z4" s="77">
        <f aca="true" t="shared" si="0" ref="Z4:Z9">IF(H4&gt;2,1)+IF(K4&gt;2,1)+IF(N4&gt;2,1)+IF(Q4&gt;2,1)+IF(T4&gt;2,1)+IF(W4&gt;2,1)</f>
        <v>3</v>
      </c>
      <c r="AA4" s="75" t="s">
        <v>5</v>
      </c>
      <c r="AB4" s="76">
        <f aca="true" t="shared" si="1" ref="AB4:AB9">IF(J4&gt;2,1)+IF(M4&gt;2,1)+IF(P4&gt;2,1)+IF(S4&gt;2,1)+IF(V4&gt;2,1)+IF(Y4&gt;2,1)</f>
        <v>0</v>
      </c>
      <c r="AC4" s="15">
        <f>SUM(H4,K4,N4,Q4,T4,W4)</f>
        <v>9</v>
      </c>
      <c r="AD4" s="75" t="s">
        <v>5</v>
      </c>
      <c r="AE4" s="32">
        <f>SUM(J4,M4,P4,S4,V4,Y4)</f>
        <v>2</v>
      </c>
    </row>
    <row r="5" spans="1:31" ht="15.75">
      <c r="A5" s="10">
        <v>2</v>
      </c>
      <c r="B5" s="371" t="str">
        <f>Allgemein!B14</f>
        <v>Andre</v>
      </c>
      <c r="C5" s="372"/>
      <c r="D5" s="372"/>
      <c r="E5" s="373"/>
      <c r="F5" s="238"/>
      <c r="G5" s="364" t="str">
        <f>Allgemein!C14</f>
        <v>Wiktorowski</v>
      </c>
      <c r="H5" s="78">
        <f>+M4</f>
        <v>0</v>
      </c>
      <c r="I5" s="75" t="s">
        <v>5</v>
      </c>
      <c r="J5" s="79">
        <f>+K4</f>
        <v>3</v>
      </c>
      <c r="K5" s="226"/>
      <c r="L5" s="227"/>
      <c r="M5" s="228"/>
      <c r="N5" s="74">
        <f>+H20</f>
        <v>3</v>
      </c>
      <c r="O5" s="75" t="s">
        <v>5</v>
      </c>
      <c r="P5" s="76">
        <f>+J20</f>
        <v>0</v>
      </c>
      <c r="Q5" s="74">
        <f>+AF14</f>
        <v>1</v>
      </c>
      <c r="R5" s="75" t="s">
        <v>5</v>
      </c>
      <c r="S5" s="15">
        <f>+AH14</f>
        <v>3</v>
      </c>
      <c r="T5" s="74">
        <f>+H14</f>
        <v>1</v>
      </c>
      <c r="U5" s="75" t="s">
        <v>5</v>
      </c>
      <c r="V5" s="15">
        <f>+J14</f>
        <v>3</v>
      </c>
      <c r="W5" s="74">
        <f>+AF18</f>
        <v>0</v>
      </c>
      <c r="X5" s="75" t="s">
        <v>5</v>
      </c>
      <c r="Y5" s="15">
        <f>+AH18</f>
        <v>0</v>
      </c>
      <c r="Z5" s="77">
        <f t="shared" si="0"/>
        <v>1</v>
      </c>
      <c r="AA5" s="75" t="s">
        <v>5</v>
      </c>
      <c r="AB5" s="76">
        <f t="shared" si="1"/>
        <v>3</v>
      </c>
      <c r="AC5" s="15">
        <f>SUM(H14,J25,AF18,H20,AF14)</f>
        <v>5</v>
      </c>
      <c r="AD5" s="75" t="s">
        <v>5</v>
      </c>
      <c r="AE5" s="32">
        <f>SUM(J14,H25,AH18,J20,AH14)</f>
        <v>9</v>
      </c>
    </row>
    <row r="6" spans="1:31" ht="15.75">
      <c r="A6" s="10">
        <v>3</v>
      </c>
      <c r="B6" s="371" t="str">
        <f>Allgemein!B15</f>
        <v>Bernd</v>
      </c>
      <c r="C6" s="372"/>
      <c r="D6" s="372"/>
      <c r="E6" s="373"/>
      <c r="F6" s="238"/>
      <c r="G6" s="364" t="str">
        <f>Allgemein!C15</f>
        <v>Jooss</v>
      </c>
      <c r="H6" s="78">
        <f>+P4</f>
        <v>0</v>
      </c>
      <c r="I6" s="75" t="s">
        <v>5</v>
      </c>
      <c r="J6" s="79">
        <f>+N4</f>
        <v>3</v>
      </c>
      <c r="K6" s="78">
        <f>+P5</f>
        <v>0</v>
      </c>
      <c r="L6" s="73" t="s">
        <v>5</v>
      </c>
      <c r="M6" s="79">
        <f>+N5</f>
        <v>3</v>
      </c>
      <c r="N6" s="226"/>
      <c r="O6" s="188"/>
      <c r="P6" s="229"/>
      <c r="Q6" s="74">
        <f>+H15</f>
        <v>0</v>
      </c>
      <c r="R6" s="75" t="s">
        <v>5</v>
      </c>
      <c r="S6" s="15">
        <f>+J15</f>
        <v>3</v>
      </c>
      <c r="T6" s="74">
        <f>+H24</f>
        <v>0</v>
      </c>
      <c r="U6" s="75" t="s">
        <v>5</v>
      </c>
      <c r="V6" s="76">
        <f>+J24</f>
        <v>3</v>
      </c>
      <c r="W6" s="74">
        <f>+AF13</f>
        <v>0</v>
      </c>
      <c r="X6" s="75" t="s">
        <v>5</v>
      </c>
      <c r="Y6" s="15">
        <f>+AH13</f>
        <v>0</v>
      </c>
      <c r="Z6" s="77">
        <f t="shared" si="0"/>
        <v>0</v>
      </c>
      <c r="AA6" s="75" t="s">
        <v>5</v>
      </c>
      <c r="AB6" s="76">
        <f t="shared" si="1"/>
        <v>4</v>
      </c>
      <c r="AC6" s="15">
        <f>SUM(H15,H24,AH19,J20,AF13)</f>
        <v>0</v>
      </c>
      <c r="AD6" s="75" t="s">
        <v>5</v>
      </c>
      <c r="AE6" s="32">
        <f>SUM(J15,J24,AF19,H20,AH13)</f>
        <v>12</v>
      </c>
    </row>
    <row r="7" spans="1:31" ht="15.75">
      <c r="A7" s="10">
        <v>4</v>
      </c>
      <c r="B7" s="371" t="str">
        <f>Allgemein!B16</f>
        <v>Katja</v>
      </c>
      <c r="C7" s="372"/>
      <c r="D7" s="372"/>
      <c r="E7" s="373"/>
      <c r="F7" s="238"/>
      <c r="G7" s="364" t="str">
        <f>Allgemein!C16</f>
        <v>Seebold</v>
      </c>
      <c r="H7" s="78">
        <f>+S4</f>
        <v>0</v>
      </c>
      <c r="I7" s="75" t="s">
        <v>5</v>
      </c>
      <c r="J7" s="79">
        <f>+Q4</f>
        <v>0</v>
      </c>
      <c r="K7" s="78">
        <f>+S5</f>
        <v>3</v>
      </c>
      <c r="L7" s="73" t="s">
        <v>5</v>
      </c>
      <c r="M7" s="79">
        <f>+Q5</f>
        <v>1</v>
      </c>
      <c r="N7" s="78">
        <f>+S6</f>
        <v>3</v>
      </c>
      <c r="O7" s="75" t="s">
        <v>5</v>
      </c>
      <c r="P7" s="76">
        <f>+Q6</f>
        <v>0</v>
      </c>
      <c r="Q7" s="230"/>
      <c r="R7" s="188"/>
      <c r="S7" s="189"/>
      <c r="T7" s="74">
        <f>+AF20</f>
        <v>3</v>
      </c>
      <c r="U7" s="80" t="s">
        <v>5</v>
      </c>
      <c r="V7" s="15">
        <f>+AH20</f>
        <v>2</v>
      </c>
      <c r="W7" s="74">
        <f>+H23</f>
        <v>0</v>
      </c>
      <c r="X7" s="75" t="s">
        <v>5</v>
      </c>
      <c r="Y7" s="15">
        <f>+J23</f>
        <v>0</v>
      </c>
      <c r="Z7" s="77">
        <f t="shared" si="0"/>
        <v>3</v>
      </c>
      <c r="AA7" s="75" t="s">
        <v>5</v>
      </c>
      <c r="AB7" s="76">
        <f t="shared" si="1"/>
        <v>0</v>
      </c>
      <c r="AC7" s="15">
        <f>SUM(J15,H23,AF20,J19,AH14)</f>
        <v>9</v>
      </c>
      <c r="AD7" s="75" t="s">
        <v>5</v>
      </c>
      <c r="AE7" s="32">
        <f>SUM(H15,J23,AH20,H19,AF14)</f>
        <v>3</v>
      </c>
    </row>
    <row r="8" spans="1:31" ht="15.75">
      <c r="A8" s="61">
        <v>5</v>
      </c>
      <c r="B8" s="371" t="str">
        <f>Allgemein!B17</f>
        <v>Heiko</v>
      </c>
      <c r="C8" s="372"/>
      <c r="D8" s="372"/>
      <c r="E8" s="373"/>
      <c r="F8" s="239"/>
      <c r="G8" s="364" t="str">
        <f>Allgemein!C17</f>
        <v>Hagmann</v>
      </c>
      <c r="H8" s="233">
        <f>+V4</f>
        <v>2</v>
      </c>
      <c r="I8" s="75" t="s">
        <v>5</v>
      </c>
      <c r="J8" s="30">
        <f>+T4</f>
        <v>3</v>
      </c>
      <c r="K8" s="233">
        <f>+V5</f>
        <v>3</v>
      </c>
      <c r="L8" s="73" t="s">
        <v>5</v>
      </c>
      <c r="M8" s="30">
        <f>+T5</f>
        <v>1</v>
      </c>
      <c r="N8" s="233">
        <f>+V6</f>
        <v>3</v>
      </c>
      <c r="O8" s="75" t="s">
        <v>5</v>
      </c>
      <c r="P8" s="30">
        <f>+T6</f>
        <v>0</v>
      </c>
      <c r="Q8" s="233">
        <f>+V7</f>
        <v>2</v>
      </c>
      <c r="R8" s="240" t="s">
        <v>5</v>
      </c>
      <c r="S8" s="233">
        <f>+T7</f>
        <v>3</v>
      </c>
      <c r="T8" s="241"/>
      <c r="U8" s="242"/>
      <c r="V8" s="242"/>
      <c r="W8" s="74">
        <f>+H18</f>
        <v>0</v>
      </c>
      <c r="X8" s="75" t="s">
        <v>5</v>
      </c>
      <c r="Y8" s="32">
        <f>+J18</f>
        <v>0</v>
      </c>
      <c r="Z8" s="77">
        <f t="shared" si="0"/>
        <v>2</v>
      </c>
      <c r="AA8" s="75" t="s">
        <v>5</v>
      </c>
      <c r="AB8" s="76">
        <f t="shared" si="1"/>
        <v>2</v>
      </c>
      <c r="AC8" s="15">
        <f>SUM(J14,J24,AH20,H18,AH15)</f>
        <v>10</v>
      </c>
      <c r="AD8" s="75" t="s">
        <v>5</v>
      </c>
      <c r="AE8" s="32">
        <f>SUM(H14,H24,AF20,J18,AF15)</f>
        <v>7</v>
      </c>
    </row>
    <row r="9" spans="1:31" ht="15.75" customHeight="1" thickBot="1">
      <c r="A9" s="82">
        <v>6</v>
      </c>
      <c r="B9" s="374" t="str">
        <f>Allgemein!B18</f>
        <v> ---</v>
      </c>
      <c r="C9" s="375"/>
      <c r="D9" s="375"/>
      <c r="E9" s="376"/>
      <c r="F9" s="243"/>
      <c r="G9" s="365" t="str">
        <f>Allgemein!C18</f>
        <v> </v>
      </c>
      <c r="H9" s="84">
        <f>+Y4</f>
        <v>0</v>
      </c>
      <c r="I9" s="85" t="s">
        <v>5</v>
      </c>
      <c r="J9" s="86">
        <f>+W4</f>
        <v>0</v>
      </c>
      <c r="K9" s="84">
        <f>+Y5</f>
        <v>0</v>
      </c>
      <c r="L9" s="83" t="s">
        <v>5</v>
      </c>
      <c r="M9" s="86">
        <f>+W5</f>
        <v>0</v>
      </c>
      <c r="N9" s="84">
        <f>+Y6</f>
        <v>0</v>
      </c>
      <c r="O9" s="85" t="s">
        <v>5</v>
      </c>
      <c r="P9" s="87">
        <f>+W6</f>
        <v>0</v>
      </c>
      <c r="Q9" s="88">
        <f>+Y7</f>
        <v>0</v>
      </c>
      <c r="R9" s="85" t="s">
        <v>5</v>
      </c>
      <c r="S9" s="89">
        <f>+W7</f>
        <v>0</v>
      </c>
      <c r="T9" s="88">
        <f>+Y8</f>
        <v>0</v>
      </c>
      <c r="U9" s="85" t="s">
        <v>5</v>
      </c>
      <c r="V9" s="87">
        <f>+W8</f>
        <v>0</v>
      </c>
      <c r="W9" s="231"/>
      <c r="X9" s="197"/>
      <c r="Y9" s="198"/>
      <c r="Z9" s="90">
        <f t="shared" si="0"/>
        <v>0</v>
      </c>
      <c r="AA9" s="85" t="s">
        <v>5</v>
      </c>
      <c r="AB9" s="87">
        <f t="shared" si="1"/>
        <v>0</v>
      </c>
      <c r="AC9" s="89">
        <f>SUM(J13,J23,AH18,J18,AH13)</f>
        <v>0</v>
      </c>
      <c r="AD9" s="85" t="s">
        <v>5</v>
      </c>
      <c r="AE9" s="39">
        <f>SUM(H13,H23,AF18,H18,AF13)</f>
        <v>0</v>
      </c>
    </row>
    <row r="10" spans="1:34" ht="11.25" customHeight="1" thickBot="1">
      <c r="A10" s="43"/>
      <c r="I10" s="218"/>
      <c r="K10" s="66"/>
      <c r="L10" s="66"/>
      <c r="Z10" s="244"/>
      <c r="AA10" s="244"/>
      <c r="AB10" s="244"/>
      <c r="AC10" s="244"/>
      <c r="AD10" s="244"/>
      <c r="AE10" s="244"/>
      <c r="AH10" s="69"/>
    </row>
    <row r="11" spans="1:34" ht="15.75" customHeight="1" thickBot="1">
      <c r="A11" s="43"/>
      <c r="B11" s="44"/>
      <c r="C11" s="45"/>
      <c r="D11" s="45"/>
      <c r="E11" s="53" t="s">
        <v>1</v>
      </c>
      <c r="F11" s="53"/>
      <c r="G11" s="53" t="s">
        <v>1</v>
      </c>
      <c r="H11" s="91" t="s">
        <v>6</v>
      </c>
      <c r="I11" s="91"/>
      <c r="J11" s="52"/>
      <c r="K11" s="29"/>
      <c r="L11" s="92"/>
      <c r="M11" s="93"/>
      <c r="N11" s="91"/>
      <c r="O11" s="91"/>
      <c r="P11" s="91"/>
      <c r="Q11" s="91"/>
      <c r="R11" s="91" t="s">
        <v>1</v>
      </c>
      <c r="S11" s="91"/>
      <c r="T11" s="91"/>
      <c r="U11" s="91"/>
      <c r="V11" s="91"/>
      <c r="W11" s="91"/>
      <c r="X11" s="91"/>
      <c r="Y11" s="91"/>
      <c r="Z11" s="91"/>
      <c r="AA11" s="91" t="s">
        <v>1</v>
      </c>
      <c r="AB11" s="91"/>
      <c r="AC11" s="91"/>
      <c r="AD11" s="91"/>
      <c r="AE11" s="91"/>
      <c r="AF11" s="91" t="s">
        <v>6</v>
      </c>
      <c r="AG11" s="91"/>
      <c r="AH11" s="52"/>
    </row>
    <row r="12" spans="1:34" ht="16.5" customHeight="1">
      <c r="A12" s="43"/>
      <c r="B12" s="245" t="s">
        <v>7</v>
      </c>
      <c r="C12" s="66"/>
      <c r="D12" s="66"/>
      <c r="E12" s="66"/>
      <c r="F12" s="66"/>
      <c r="G12" s="66"/>
      <c r="H12" s="66"/>
      <c r="I12" s="66"/>
      <c r="J12" s="246"/>
      <c r="K12" s="247"/>
      <c r="L12" s="248"/>
      <c r="M12" s="245" t="s">
        <v>8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246"/>
    </row>
    <row r="13" spans="1:79" s="233" customFormat="1" ht="15.75">
      <c r="A13" s="43"/>
      <c r="B13" s="94">
        <v>1</v>
      </c>
      <c r="C13" s="95" t="s">
        <v>9</v>
      </c>
      <c r="D13" s="96">
        <v>6</v>
      </c>
      <c r="E13" s="34" t="str">
        <f>+B4</f>
        <v>Marcel</v>
      </c>
      <c r="F13" s="97" t="s">
        <v>9</v>
      </c>
      <c r="G13" s="24" t="str">
        <f>+B9</f>
        <v> ---</v>
      </c>
      <c r="H13" s="98">
        <v>0</v>
      </c>
      <c r="I13" s="223" t="s">
        <v>5</v>
      </c>
      <c r="J13" s="99">
        <v>0</v>
      </c>
      <c r="K13" s="43"/>
      <c r="L13" s="248"/>
      <c r="M13" s="100">
        <v>3</v>
      </c>
      <c r="N13" s="101" t="s">
        <v>9</v>
      </c>
      <c r="O13" s="102">
        <v>6</v>
      </c>
      <c r="P13" s="34" t="str">
        <f>+B6</f>
        <v>Bernd</v>
      </c>
      <c r="Q13" s="103"/>
      <c r="R13" s="103"/>
      <c r="S13" s="103"/>
      <c r="T13" s="103"/>
      <c r="U13" s="103"/>
      <c r="V13" s="103"/>
      <c r="W13" s="104" t="s">
        <v>9</v>
      </c>
      <c r="X13" s="105" t="str">
        <f>+B9</f>
        <v> ---</v>
      </c>
      <c r="Y13" s="103"/>
      <c r="Z13" s="106"/>
      <c r="AA13" s="34"/>
      <c r="AB13" s="34"/>
      <c r="AC13" s="34"/>
      <c r="AD13" s="34"/>
      <c r="AE13" s="34"/>
      <c r="AF13" s="107">
        <v>0</v>
      </c>
      <c r="AG13" s="273" t="s">
        <v>5</v>
      </c>
      <c r="AH13" s="99">
        <v>0</v>
      </c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</row>
    <row r="14" spans="1:79" s="233" customFormat="1" ht="15.75">
      <c r="A14" s="28"/>
      <c r="B14" s="108">
        <v>2</v>
      </c>
      <c r="C14" s="109" t="s">
        <v>9</v>
      </c>
      <c r="D14" s="110">
        <v>5</v>
      </c>
      <c r="E14" s="78" t="str">
        <f>+B5</f>
        <v>Andre</v>
      </c>
      <c r="F14" s="111" t="s">
        <v>9</v>
      </c>
      <c r="G14" s="79" t="str">
        <f>+B8</f>
        <v>Heiko</v>
      </c>
      <c r="H14" s="98">
        <v>1</v>
      </c>
      <c r="I14" s="223" t="s">
        <v>5</v>
      </c>
      <c r="J14" s="99">
        <v>3</v>
      </c>
      <c r="K14" s="43"/>
      <c r="L14" s="248"/>
      <c r="M14" s="112">
        <v>2</v>
      </c>
      <c r="N14" s="113" t="s">
        <v>9</v>
      </c>
      <c r="O14" s="114">
        <v>4</v>
      </c>
      <c r="P14" s="78" t="str">
        <f>+B5</f>
        <v>Andre</v>
      </c>
      <c r="Q14" s="67"/>
      <c r="R14" s="67"/>
      <c r="S14" s="67"/>
      <c r="T14" s="67"/>
      <c r="U14" s="67"/>
      <c r="V14" s="67"/>
      <c r="W14" s="115" t="s">
        <v>9</v>
      </c>
      <c r="X14" s="116" t="str">
        <f>+B7</f>
        <v>Katja</v>
      </c>
      <c r="Y14" s="67"/>
      <c r="Z14" s="117"/>
      <c r="AA14" s="78"/>
      <c r="AB14" s="78"/>
      <c r="AC14" s="78"/>
      <c r="AD14" s="78"/>
      <c r="AE14" s="78"/>
      <c r="AF14" s="118">
        <v>1</v>
      </c>
      <c r="AG14" s="278" t="s">
        <v>5</v>
      </c>
      <c r="AH14" s="119">
        <v>3</v>
      </c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</row>
    <row r="15" spans="1:79" s="233" customFormat="1" ht="16.5" thickBot="1">
      <c r="A15" s="43"/>
      <c r="B15" s="120">
        <v>3</v>
      </c>
      <c r="C15" s="121" t="s">
        <v>9</v>
      </c>
      <c r="D15" s="122">
        <v>4</v>
      </c>
      <c r="E15" s="123" t="str">
        <f>+B6</f>
        <v>Bernd</v>
      </c>
      <c r="F15" s="124" t="s">
        <v>9</v>
      </c>
      <c r="G15" s="125" t="str">
        <f>+B7</f>
        <v>Katja</v>
      </c>
      <c r="H15" s="126">
        <v>0</v>
      </c>
      <c r="I15" s="270" t="s">
        <v>5</v>
      </c>
      <c r="J15" s="127">
        <v>3</v>
      </c>
      <c r="K15" s="43"/>
      <c r="L15" s="248"/>
      <c r="M15" s="135">
        <v>1</v>
      </c>
      <c r="N15" s="128" t="s">
        <v>9</v>
      </c>
      <c r="O15" s="136">
        <v>5</v>
      </c>
      <c r="P15" s="123" t="str">
        <f>+B4</f>
        <v>Marcel</v>
      </c>
      <c r="Q15" s="123"/>
      <c r="R15" s="123"/>
      <c r="S15" s="123"/>
      <c r="T15" s="123"/>
      <c r="U15" s="123"/>
      <c r="V15" s="123"/>
      <c r="W15" s="129" t="s">
        <v>9</v>
      </c>
      <c r="X15" s="123" t="str">
        <f>+B8</f>
        <v>Heiko</v>
      </c>
      <c r="Y15" s="123"/>
      <c r="Z15" s="123"/>
      <c r="AA15" s="123"/>
      <c r="AB15" s="123"/>
      <c r="AC15" s="123"/>
      <c r="AD15" s="123"/>
      <c r="AE15" s="125"/>
      <c r="AF15" s="126">
        <v>3</v>
      </c>
      <c r="AG15" s="270" t="s">
        <v>5</v>
      </c>
      <c r="AH15" s="127">
        <v>2</v>
      </c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</row>
    <row r="16" spans="1:79" s="233" customFormat="1" ht="16.5" thickBot="1">
      <c r="A16" s="28"/>
      <c r="H16" s="81"/>
      <c r="I16" s="81"/>
      <c r="J16" s="81"/>
      <c r="AF16" s="81"/>
      <c r="AG16" s="81"/>
      <c r="AH16" s="81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</row>
    <row r="17" spans="1:79" s="253" customFormat="1" ht="16.5" customHeight="1">
      <c r="A17" s="28"/>
      <c r="B17" s="245" t="s">
        <v>10</v>
      </c>
      <c r="C17" s="249"/>
      <c r="D17" s="249"/>
      <c r="E17" s="249"/>
      <c r="F17" s="249"/>
      <c r="G17" s="249"/>
      <c r="H17" s="271"/>
      <c r="I17" s="271"/>
      <c r="J17" s="272"/>
      <c r="K17" s="250"/>
      <c r="L17" s="250"/>
      <c r="M17" s="251" t="s">
        <v>36</v>
      </c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79"/>
      <c r="AG17" s="279"/>
      <c r="AH17" s="280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</row>
    <row r="18" spans="1:34" ht="15.75">
      <c r="A18" s="28"/>
      <c r="B18" s="94">
        <v>5</v>
      </c>
      <c r="C18" s="95" t="s">
        <v>9</v>
      </c>
      <c r="D18" s="96">
        <v>6</v>
      </c>
      <c r="E18" s="34" t="str">
        <f>+B8</f>
        <v>Heiko</v>
      </c>
      <c r="F18" s="104" t="s">
        <v>9</v>
      </c>
      <c r="G18" s="34" t="str">
        <f>+B9</f>
        <v> ---</v>
      </c>
      <c r="H18" s="107">
        <v>0</v>
      </c>
      <c r="I18" s="223" t="s">
        <v>5</v>
      </c>
      <c r="J18" s="130">
        <v>0</v>
      </c>
      <c r="K18" s="43"/>
      <c r="L18" s="43"/>
      <c r="M18" s="112">
        <v>2</v>
      </c>
      <c r="N18" s="113" t="s">
        <v>9</v>
      </c>
      <c r="O18" s="49">
        <v>6</v>
      </c>
      <c r="P18" s="254" t="str">
        <f>+B5</f>
        <v>Andre</v>
      </c>
      <c r="Q18" s="43"/>
      <c r="R18" s="43"/>
      <c r="S18" s="43"/>
      <c r="T18" s="43"/>
      <c r="U18" s="43"/>
      <c r="V18" s="43"/>
      <c r="W18" s="255" t="s">
        <v>9</v>
      </c>
      <c r="X18" s="28" t="str">
        <f>+B9</f>
        <v> ---</v>
      </c>
      <c r="Y18" s="43"/>
      <c r="Z18" s="43"/>
      <c r="AA18" s="43"/>
      <c r="AB18" s="43"/>
      <c r="AC18" s="43"/>
      <c r="AD18" s="43"/>
      <c r="AE18" s="43"/>
      <c r="AF18" s="131">
        <v>0</v>
      </c>
      <c r="AG18" s="62" t="s">
        <v>5</v>
      </c>
      <c r="AH18" s="119">
        <v>0</v>
      </c>
    </row>
    <row r="19" spans="1:34" ht="18.75">
      <c r="A19" s="250"/>
      <c r="B19" s="132">
        <v>1</v>
      </c>
      <c r="C19" s="133" t="s">
        <v>9</v>
      </c>
      <c r="D19" s="134">
        <v>4</v>
      </c>
      <c r="E19" s="78" t="str">
        <f>+B4</f>
        <v>Marcel</v>
      </c>
      <c r="F19" s="115" t="s">
        <v>9</v>
      </c>
      <c r="G19" s="78" t="str">
        <f>+B7</f>
        <v>Katja</v>
      </c>
      <c r="H19" s="107"/>
      <c r="I19" s="273" t="s">
        <v>5</v>
      </c>
      <c r="J19" s="99"/>
      <c r="K19" s="43"/>
      <c r="L19" s="43"/>
      <c r="M19" s="112">
        <v>1</v>
      </c>
      <c r="N19" s="113" t="s">
        <v>9</v>
      </c>
      <c r="O19" s="49">
        <v>3</v>
      </c>
      <c r="P19" s="256" t="str">
        <f>+B4</f>
        <v>Marcel</v>
      </c>
      <c r="Q19" s="67"/>
      <c r="R19" s="67"/>
      <c r="S19" s="67"/>
      <c r="T19" s="67"/>
      <c r="U19" s="67"/>
      <c r="V19" s="67"/>
      <c r="W19" s="257" t="s">
        <v>9</v>
      </c>
      <c r="X19" s="78" t="str">
        <f>+B6</f>
        <v>Bernd</v>
      </c>
      <c r="Y19" s="67"/>
      <c r="Z19" s="67"/>
      <c r="AA19" s="78"/>
      <c r="AB19" s="78"/>
      <c r="AC19" s="78"/>
      <c r="AD19" s="78"/>
      <c r="AE19" s="78"/>
      <c r="AF19" s="107">
        <v>3</v>
      </c>
      <c r="AG19" s="223" t="s">
        <v>5</v>
      </c>
      <c r="AH19" s="99">
        <v>0</v>
      </c>
    </row>
    <row r="20" spans="1:34" ht="16.5" thickBot="1">
      <c r="A20" s="43"/>
      <c r="B20" s="135">
        <v>2</v>
      </c>
      <c r="C20" s="128" t="s">
        <v>9</v>
      </c>
      <c r="D20" s="136">
        <v>3</v>
      </c>
      <c r="E20" s="123" t="str">
        <f>+B5</f>
        <v>Andre</v>
      </c>
      <c r="F20" s="65" t="s">
        <v>9</v>
      </c>
      <c r="G20" s="123" t="str">
        <f>+B6</f>
        <v>Bernd</v>
      </c>
      <c r="H20" s="137">
        <v>3</v>
      </c>
      <c r="I20" s="274" t="s">
        <v>5</v>
      </c>
      <c r="J20" s="138">
        <v>0</v>
      </c>
      <c r="K20" s="43"/>
      <c r="L20" s="43"/>
      <c r="M20" s="135">
        <v>4</v>
      </c>
      <c r="N20" s="128" t="s">
        <v>9</v>
      </c>
      <c r="O20" s="258">
        <v>5</v>
      </c>
      <c r="P20" s="259" t="str">
        <f>+B7</f>
        <v>Katja</v>
      </c>
      <c r="Q20" s="69"/>
      <c r="R20" s="69"/>
      <c r="S20" s="69"/>
      <c r="T20" s="69"/>
      <c r="U20" s="69"/>
      <c r="V20" s="69"/>
      <c r="W20" s="260" t="s">
        <v>9</v>
      </c>
      <c r="X20" s="123" t="str">
        <f>+B8</f>
        <v>Heiko</v>
      </c>
      <c r="Y20" s="69"/>
      <c r="Z20" s="69"/>
      <c r="AA20" s="123"/>
      <c r="AB20" s="123"/>
      <c r="AC20" s="123"/>
      <c r="AD20" s="123"/>
      <c r="AE20" s="123"/>
      <c r="AF20" s="137">
        <v>3</v>
      </c>
      <c r="AG20" s="224" t="s">
        <v>5</v>
      </c>
      <c r="AH20" s="138">
        <v>2</v>
      </c>
    </row>
    <row r="21" spans="1:34" ht="16.5" thickBot="1">
      <c r="A21" s="28"/>
      <c r="H21" s="71"/>
      <c r="I21" s="275"/>
      <c r="J21" s="71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10" ht="16.5" customHeight="1">
      <c r="A22" s="43"/>
      <c r="B22" s="245" t="s">
        <v>37</v>
      </c>
      <c r="C22" s="66"/>
      <c r="D22" s="66"/>
      <c r="E22" s="66"/>
      <c r="F22" s="66"/>
      <c r="G22" s="66"/>
      <c r="H22" s="276"/>
      <c r="I22" s="276"/>
      <c r="J22" s="277"/>
    </row>
    <row r="23" spans="1:10" ht="15.75">
      <c r="A23" s="43"/>
      <c r="B23" s="139">
        <v>4</v>
      </c>
      <c r="C23" s="140" t="s">
        <v>9</v>
      </c>
      <c r="D23" s="141">
        <v>6</v>
      </c>
      <c r="E23" s="34" t="str">
        <f>+B7</f>
        <v>Katja</v>
      </c>
      <c r="F23" s="97" t="s">
        <v>9</v>
      </c>
      <c r="G23" s="24" t="str">
        <f>+B9</f>
        <v> ---</v>
      </c>
      <c r="H23" s="98">
        <v>0</v>
      </c>
      <c r="I23" s="223" t="s">
        <v>5</v>
      </c>
      <c r="J23" s="99">
        <v>0</v>
      </c>
    </row>
    <row r="24" spans="1:10" ht="15.75">
      <c r="A24" s="43"/>
      <c r="B24" s="142">
        <v>3</v>
      </c>
      <c r="C24" s="59" t="s">
        <v>9</v>
      </c>
      <c r="D24" s="143">
        <v>5</v>
      </c>
      <c r="E24" s="78" t="str">
        <f>+B6</f>
        <v>Bernd</v>
      </c>
      <c r="F24" s="111" t="s">
        <v>9</v>
      </c>
      <c r="G24" s="79" t="str">
        <f>+B8</f>
        <v>Heiko</v>
      </c>
      <c r="H24" s="98">
        <v>0</v>
      </c>
      <c r="I24" s="223" t="s">
        <v>5</v>
      </c>
      <c r="J24" s="99">
        <v>3</v>
      </c>
    </row>
    <row r="25" spans="1:10" ht="16.5" thickBot="1">
      <c r="A25" s="43"/>
      <c r="B25" s="156">
        <v>1</v>
      </c>
      <c r="C25" s="65" t="s">
        <v>9</v>
      </c>
      <c r="D25" s="261">
        <v>2</v>
      </c>
      <c r="E25" s="259" t="str">
        <f>+B4</f>
        <v>Marcel</v>
      </c>
      <c r="F25" s="260" t="s">
        <v>9</v>
      </c>
      <c r="G25" s="123" t="str">
        <f>+B5</f>
        <v>Andre</v>
      </c>
      <c r="H25" s="137">
        <v>3</v>
      </c>
      <c r="I25" s="224" t="s">
        <v>5</v>
      </c>
      <c r="J25" s="138">
        <v>0</v>
      </c>
    </row>
    <row r="26" ht="5.25" customHeight="1">
      <c r="I26" s="218"/>
    </row>
    <row r="27" ht="5.25" customHeight="1"/>
    <row r="28" ht="18.75">
      <c r="B28" s="262" t="s">
        <v>11</v>
      </c>
    </row>
    <row r="29" ht="5.25" customHeight="1">
      <c r="I29" s="218"/>
    </row>
    <row r="30" ht="5.25" customHeight="1" thickBot="1">
      <c r="I30" s="218"/>
    </row>
    <row r="31" spans="2:30" ht="16.5" thickBot="1">
      <c r="B31" s="263" t="s">
        <v>1</v>
      </c>
      <c r="C31" s="45"/>
      <c r="D31" s="45"/>
      <c r="E31" s="45"/>
      <c r="F31" s="45"/>
      <c r="G31" s="264" t="s">
        <v>35</v>
      </c>
      <c r="H31" s="264"/>
      <c r="I31" s="264"/>
      <c r="J31" s="264"/>
      <c r="K31" s="264"/>
      <c r="L31" s="264"/>
      <c r="M31" s="264"/>
      <c r="N31" s="264"/>
      <c r="O31" s="263"/>
      <c r="P31" s="264" t="s">
        <v>12</v>
      </c>
      <c r="Q31" s="264"/>
      <c r="R31" s="264"/>
      <c r="S31" s="265"/>
      <c r="T31" s="263"/>
      <c r="U31" s="264" t="s">
        <v>13</v>
      </c>
      <c r="V31" s="264"/>
      <c r="W31" s="264"/>
      <c r="X31" s="265"/>
      <c r="Y31" s="368" t="s">
        <v>38</v>
      </c>
      <c r="Z31" s="369"/>
      <c r="AA31" s="370"/>
      <c r="AB31" s="368" t="s">
        <v>4</v>
      </c>
      <c r="AC31" s="369"/>
      <c r="AD31" s="370"/>
    </row>
    <row r="32" spans="2:30" ht="15.75">
      <c r="B32" s="296" t="str">
        <f>$B$4</f>
        <v>Marcel</v>
      </c>
      <c r="C32" s="297"/>
      <c r="D32" s="297"/>
      <c r="E32" s="297"/>
      <c r="F32" s="297"/>
      <c r="G32" s="298" t="str">
        <f>$G$4</f>
        <v>Aheimer</v>
      </c>
      <c r="H32" s="297"/>
      <c r="I32" s="297"/>
      <c r="J32" s="297"/>
      <c r="K32" s="297"/>
      <c r="L32" s="297"/>
      <c r="M32" s="297"/>
      <c r="N32" s="297"/>
      <c r="O32" s="299"/>
      <c r="P32" s="300">
        <f>$Z$4</f>
        <v>3</v>
      </c>
      <c r="Q32" s="301" t="s">
        <v>5</v>
      </c>
      <c r="R32" s="300">
        <f>$AB$4</f>
        <v>0</v>
      </c>
      <c r="S32" s="302"/>
      <c r="T32" s="303">
        <f>$AC$4</f>
        <v>9</v>
      </c>
      <c r="U32" s="304"/>
      <c r="V32" s="301" t="s">
        <v>5</v>
      </c>
      <c r="W32" s="305">
        <f>$AE$4</f>
        <v>2</v>
      </c>
      <c r="X32" s="306"/>
      <c r="Y32" s="297"/>
      <c r="Z32" s="307">
        <f aca="true" t="shared" si="2" ref="Z32:Z37">SUM(T32-W32)</f>
        <v>7</v>
      </c>
      <c r="AA32" s="308"/>
      <c r="AB32" s="247"/>
      <c r="AC32" s="267">
        <v>1</v>
      </c>
      <c r="AD32" s="248"/>
    </row>
    <row r="33" spans="2:30" ht="15.75">
      <c r="B33" s="309" t="str">
        <f>$B$7</f>
        <v>Katja</v>
      </c>
      <c r="C33" s="310"/>
      <c r="D33" s="310"/>
      <c r="E33" s="310"/>
      <c r="F33" s="310"/>
      <c r="G33" s="311" t="str">
        <f>$G$7</f>
        <v>Seebold</v>
      </c>
      <c r="H33" s="310"/>
      <c r="I33" s="310"/>
      <c r="J33" s="310"/>
      <c r="K33" s="310"/>
      <c r="L33" s="310"/>
      <c r="M33" s="310"/>
      <c r="N33" s="310"/>
      <c r="O33" s="312"/>
      <c r="P33" s="313">
        <f>$Z$7</f>
        <v>3</v>
      </c>
      <c r="Q33" s="314" t="s">
        <v>5</v>
      </c>
      <c r="R33" s="313">
        <f>$AB$7</f>
        <v>0</v>
      </c>
      <c r="S33" s="315"/>
      <c r="T33" s="316">
        <f>$AC$7</f>
        <v>9</v>
      </c>
      <c r="U33" s="317"/>
      <c r="V33" s="314" t="s">
        <v>5</v>
      </c>
      <c r="W33" s="318">
        <f>$AE$7</f>
        <v>3</v>
      </c>
      <c r="X33" s="319"/>
      <c r="Y33" s="310"/>
      <c r="Z33" s="320">
        <f t="shared" si="2"/>
        <v>6</v>
      </c>
      <c r="AA33" s="321"/>
      <c r="AB33" s="247"/>
      <c r="AC33" s="267">
        <v>2</v>
      </c>
      <c r="AD33" s="248"/>
    </row>
    <row r="34" spans="2:30" ht="15.75">
      <c r="B34" s="296" t="str">
        <f>$B$8</f>
        <v>Heiko</v>
      </c>
      <c r="C34" s="297"/>
      <c r="D34" s="297"/>
      <c r="E34" s="322"/>
      <c r="F34" s="297"/>
      <c r="G34" s="298" t="str">
        <f>$G$8</f>
        <v>Hagmann</v>
      </c>
      <c r="H34" s="297"/>
      <c r="I34" s="297"/>
      <c r="J34" s="297"/>
      <c r="K34" s="297"/>
      <c r="L34" s="297"/>
      <c r="M34" s="297"/>
      <c r="N34" s="297"/>
      <c r="O34" s="299"/>
      <c r="P34" s="300">
        <f>$Z$8</f>
        <v>2</v>
      </c>
      <c r="Q34" s="301" t="s">
        <v>5</v>
      </c>
      <c r="R34" s="300">
        <f>$AB$8</f>
        <v>2</v>
      </c>
      <c r="S34" s="302"/>
      <c r="T34" s="303">
        <f>$AC$8</f>
        <v>10</v>
      </c>
      <c r="U34" s="304"/>
      <c r="V34" s="301" t="s">
        <v>5</v>
      </c>
      <c r="W34" s="305">
        <f>$AE$8</f>
        <v>7</v>
      </c>
      <c r="X34" s="306"/>
      <c r="Y34" s="297"/>
      <c r="Z34" s="307">
        <f t="shared" si="2"/>
        <v>3</v>
      </c>
      <c r="AA34" s="308"/>
      <c r="AB34" s="247"/>
      <c r="AC34" s="267">
        <v>3</v>
      </c>
      <c r="AD34" s="248"/>
    </row>
    <row r="35" spans="2:30" ht="15.75">
      <c r="B35" s="296" t="str">
        <f>$B$5</f>
        <v>Andre</v>
      </c>
      <c r="C35" s="297"/>
      <c r="D35" s="297"/>
      <c r="E35" s="297"/>
      <c r="F35" s="297"/>
      <c r="G35" s="298" t="str">
        <f>$G$5</f>
        <v>Wiktorowski</v>
      </c>
      <c r="H35" s="297"/>
      <c r="I35" s="297"/>
      <c r="J35" s="297"/>
      <c r="K35" s="297"/>
      <c r="L35" s="297"/>
      <c r="M35" s="297"/>
      <c r="N35" s="297"/>
      <c r="O35" s="299"/>
      <c r="P35" s="300">
        <f>$Z$5</f>
        <v>1</v>
      </c>
      <c r="Q35" s="301" t="s">
        <v>5</v>
      </c>
      <c r="R35" s="300">
        <f>$AB$5</f>
        <v>3</v>
      </c>
      <c r="S35" s="302"/>
      <c r="T35" s="303">
        <f>$AC$5</f>
        <v>5</v>
      </c>
      <c r="U35" s="304"/>
      <c r="V35" s="301" t="s">
        <v>5</v>
      </c>
      <c r="W35" s="305">
        <f>$AE$5</f>
        <v>9</v>
      </c>
      <c r="X35" s="306"/>
      <c r="Y35" s="297"/>
      <c r="Z35" s="307">
        <f t="shared" si="2"/>
        <v>-4</v>
      </c>
      <c r="AA35" s="308"/>
      <c r="AB35" s="247"/>
      <c r="AC35" s="267">
        <v>4</v>
      </c>
      <c r="AD35" s="248"/>
    </row>
    <row r="36" spans="2:30" ht="15.75">
      <c r="B36" s="296" t="str">
        <f>$B$9</f>
        <v> ---</v>
      </c>
      <c r="C36" s="297"/>
      <c r="D36" s="297"/>
      <c r="E36" s="297"/>
      <c r="F36" s="297"/>
      <c r="G36" s="298" t="str">
        <f>$G$9</f>
        <v> </v>
      </c>
      <c r="H36" s="297"/>
      <c r="I36" s="297"/>
      <c r="J36" s="297"/>
      <c r="K36" s="297"/>
      <c r="L36" s="297"/>
      <c r="M36" s="297"/>
      <c r="N36" s="297"/>
      <c r="O36" s="299"/>
      <c r="P36" s="300">
        <f>$Z$9</f>
        <v>0</v>
      </c>
      <c r="Q36" s="301" t="s">
        <v>5</v>
      </c>
      <c r="R36" s="300">
        <f>$AB$9</f>
        <v>0</v>
      </c>
      <c r="S36" s="302"/>
      <c r="T36" s="303">
        <f>$AC$9</f>
        <v>0</v>
      </c>
      <c r="U36" s="304"/>
      <c r="V36" s="301" t="s">
        <v>5</v>
      </c>
      <c r="W36" s="305">
        <f>$AE$9</f>
        <v>0</v>
      </c>
      <c r="X36" s="306"/>
      <c r="Y36" s="297"/>
      <c r="Z36" s="307">
        <f t="shared" si="2"/>
        <v>0</v>
      </c>
      <c r="AA36" s="308"/>
      <c r="AB36" s="247"/>
      <c r="AC36" s="267">
        <v>5</v>
      </c>
      <c r="AD36" s="248"/>
    </row>
    <row r="37" spans="2:30" ht="16.5" thickBot="1">
      <c r="B37" s="323" t="str">
        <f>$B$6</f>
        <v>Bernd</v>
      </c>
      <c r="C37" s="324"/>
      <c r="D37" s="324"/>
      <c r="E37" s="324"/>
      <c r="F37" s="324"/>
      <c r="G37" s="325" t="str">
        <f>$G$6</f>
        <v>Jooss</v>
      </c>
      <c r="H37" s="324"/>
      <c r="I37" s="324"/>
      <c r="J37" s="324"/>
      <c r="K37" s="324"/>
      <c r="L37" s="324"/>
      <c r="M37" s="324"/>
      <c r="N37" s="324"/>
      <c r="O37" s="326"/>
      <c r="P37" s="327">
        <f>$Z$6</f>
        <v>0</v>
      </c>
      <c r="Q37" s="328" t="s">
        <v>5</v>
      </c>
      <c r="R37" s="327">
        <f>$AB$6</f>
        <v>4</v>
      </c>
      <c r="S37" s="329"/>
      <c r="T37" s="330">
        <f>$AC$6</f>
        <v>0</v>
      </c>
      <c r="U37" s="331"/>
      <c r="V37" s="328" t="s">
        <v>5</v>
      </c>
      <c r="W37" s="332">
        <f>$AE$6</f>
        <v>12</v>
      </c>
      <c r="X37" s="333"/>
      <c r="Y37" s="324"/>
      <c r="Z37" s="334">
        <f t="shared" si="2"/>
        <v>-12</v>
      </c>
      <c r="AA37" s="335"/>
      <c r="AB37" s="68"/>
      <c r="AC37" s="268">
        <v>6</v>
      </c>
      <c r="AD37" s="269"/>
    </row>
  </sheetData>
  <mergeCells count="8">
    <mergeCell ref="AB31:AD31"/>
    <mergeCell ref="Y31:AA31"/>
    <mergeCell ref="B4:E4"/>
    <mergeCell ref="B5:E5"/>
    <mergeCell ref="B6:E6"/>
    <mergeCell ref="B7:E7"/>
    <mergeCell ref="B8:E8"/>
    <mergeCell ref="B9:E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1"/>
  <dimension ref="A1:BR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218" customWidth="1"/>
    <col min="2" max="4" width="1.8515625" style="218" customWidth="1"/>
    <col min="5" max="5" width="12.7109375" style="218" customWidth="1"/>
    <col min="6" max="6" width="1.7109375" style="218" customWidth="1"/>
    <col min="7" max="7" width="14.7109375" style="218" customWidth="1"/>
    <col min="8" max="8" width="2.421875" style="218" customWidth="1"/>
    <col min="9" max="9" width="2.421875" style="43" customWidth="1"/>
    <col min="10" max="25" width="2.421875" style="218" customWidth="1"/>
    <col min="26" max="30" width="3.00390625" style="218" customWidth="1"/>
    <col min="31" max="42" width="5.140625" style="218" customWidth="1"/>
    <col min="43" max="46" width="11.421875" style="218" customWidth="1"/>
    <col min="47" max="47" width="6.8515625" style="218" customWidth="1"/>
    <col min="48" max="55" width="11.421875" style="218" customWidth="1"/>
    <col min="56" max="56" width="6.8515625" style="218" customWidth="1"/>
    <col min="57" max="64" width="11.421875" style="218" customWidth="1"/>
    <col min="65" max="65" width="6.8515625" style="218" customWidth="1"/>
    <col min="66" max="16384" width="11.421875" style="218" customWidth="1"/>
  </cols>
  <sheetData>
    <row r="1" spans="1:30" ht="15.75" customHeight="1">
      <c r="A1" s="213" t="s">
        <v>41</v>
      </c>
      <c r="B1" s="213"/>
      <c r="C1" s="213"/>
      <c r="D1" s="213"/>
      <c r="E1" s="213"/>
      <c r="F1" s="213"/>
      <c r="G1" s="214" t="str">
        <f>Allgemein!A1</f>
        <v>Vereinsmeisterschaft TT-TSV-Talheim</v>
      </c>
      <c r="H1" s="215"/>
      <c r="I1" s="216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7" t="s">
        <v>39</v>
      </c>
    </row>
    <row r="2" spans="1:29" ht="6" customHeight="1" thickBot="1">
      <c r="A2" s="232"/>
      <c r="B2" s="233"/>
      <c r="C2" s="233"/>
      <c r="D2" s="233"/>
      <c r="E2" s="234"/>
      <c r="F2" s="233"/>
      <c r="G2" s="233"/>
      <c r="H2" s="233"/>
      <c r="I2" s="28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</row>
    <row r="3" spans="1:25" ht="15.75">
      <c r="A3" s="1" t="s">
        <v>0</v>
      </c>
      <c r="B3" s="235" t="s">
        <v>1</v>
      </c>
      <c r="C3" s="2"/>
      <c r="D3" s="3"/>
      <c r="E3" s="66"/>
      <c r="F3" s="281"/>
      <c r="G3" s="237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190"/>
      <c r="T3" s="8"/>
      <c r="U3" s="8" t="s">
        <v>2</v>
      </c>
      <c r="V3" s="6"/>
      <c r="W3" s="6"/>
      <c r="X3" s="9" t="s">
        <v>3</v>
      </c>
      <c r="Y3" s="183"/>
    </row>
    <row r="4" spans="1:25" ht="13.5" customHeight="1">
      <c r="A4" s="10">
        <v>1</v>
      </c>
      <c r="B4" s="371" t="str">
        <f>Herren_Gruppe1!B32</f>
        <v>Matthias</v>
      </c>
      <c r="C4" s="372"/>
      <c r="D4" s="372"/>
      <c r="E4" s="372"/>
      <c r="F4" s="372"/>
      <c r="G4" s="373"/>
      <c r="H4" s="167"/>
      <c r="I4" s="168"/>
      <c r="J4" s="169"/>
      <c r="K4" s="11">
        <f>$AB$15</f>
        <v>3</v>
      </c>
      <c r="L4" s="12" t="s">
        <v>5</v>
      </c>
      <c r="M4" s="13">
        <f>$AD$15</f>
        <v>0</v>
      </c>
      <c r="N4" s="11">
        <f>$H$19</f>
        <v>3</v>
      </c>
      <c r="O4" s="12" t="s">
        <v>5</v>
      </c>
      <c r="P4" s="13">
        <f>$J$19</f>
        <v>0</v>
      </c>
      <c r="Q4" s="11">
        <f>$H$15</f>
        <v>3</v>
      </c>
      <c r="R4" s="12" t="s">
        <v>5</v>
      </c>
      <c r="S4" s="184">
        <f>$J$15</f>
        <v>0</v>
      </c>
      <c r="T4" s="16">
        <f>SUM(Q5,N5,K5)</f>
        <v>3</v>
      </c>
      <c r="U4" s="12" t="s">
        <v>5</v>
      </c>
      <c r="V4" s="13">
        <f>SUM(S5,P5,M5)</f>
        <v>0</v>
      </c>
      <c r="W4" s="14">
        <f>SUM(Q4,N4,K4)</f>
        <v>9</v>
      </c>
      <c r="X4" s="12" t="s">
        <v>5</v>
      </c>
      <c r="Y4" s="184">
        <f>SUM(S4,P4,M4)</f>
        <v>0</v>
      </c>
    </row>
    <row r="5" spans="1:25" ht="13.5" customHeight="1">
      <c r="A5" s="10"/>
      <c r="B5" s="371" t="str">
        <f>Herren_Gruppe1!G32</f>
        <v>Tzusch</v>
      </c>
      <c r="C5" s="372"/>
      <c r="D5" s="372"/>
      <c r="E5" s="372"/>
      <c r="F5" s="372"/>
      <c r="G5" s="373"/>
      <c r="H5" s="170"/>
      <c r="I5" s="170"/>
      <c r="J5" s="171"/>
      <c r="K5" s="17">
        <f>IF(K4=3,1,0)</f>
        <v>1</v>
      </c>
      <c r="L5" s="17"/>
      <c r="M5" s="18">
        <f>IF(M4=3,1,0)</f>
        <v>0</v>
      </c>
      <c r="N5" s="17">
        <f>IF(N4=3,1,0)</f>
        <v>1</v>
      </c>
      <c r="O5" s="17"/>
      <c r="P5" s="18">
        <f>IF(P4=3,1,0)</f>
        <v>0</v>
      </c>
      <c r="Q5" s="17">
        <f>IF(Q4=3,1,0)</f>
        <v>1</v>
      </c>
      <c r="R5" s="17"/>
      <c r="S5" s="191">
        <f>IF(S4=3,1,0)</f>
        <v>0</v>
      </c>
      <c r="T5" s="19"/>
      <c r="U5" s="20"/>
      <c r="V5" s="21"/>
      <c r="W5" s="22"/>
      <c r="X5" s="20"/>
      <c r="Y5" s="185"/>
    </row>
    <row r="6" spans="1:25" ht="13.5" customHeight="1">
      <c r="A6" s="10">
        <v>2</v>
      </c>
      <c r="B6" s="371" t="str">
        <f>Herren_Gruppe1!B33</f>
        <v>Elke</v>
      </c>
      <c r="C6" s="372"/>
      <c r="D6" s="372"/>
      <c r="E6" s="372"/>
      <c r="F6" s="372"/>
      <c r="G6" s="373"/>
      <c r="H6" s="23">
        <f>$AD$15</f>
        <v>0</v>
      </c>
      <c r="I6" s="12" t="s">
        <v>5</v>
      </c>
      <c r="J6" s="24">
        <f>$AB$15</f>
        <v>3</v>
      </c>
      <c r="K6" s="172"/>
      <c r="L6" s="173"/>
      <c r="M6" s="174"/>
      <c r="N6" s="11">
        <f>$H$16</f>
        <v>2</v>
      </c>
      <c r="O6" s="12" t="s">
        <v>5</v>
      </c>
      <c r="P6" s="13">
        <f>$J$16</f>
        <v>3</v>
      </c>
      <c r="Q6" s="11">
        <f>$H$20</f>
        <v>3</v>
      </c>
      <c r="R6" s="12" t="s">
        <v>5</v>
      </c>
      <c r="S6" s="184">
        <f>$J$20</f>
        <v>2</v>
      </c>
      <c r="T6" s="16">
        <f>SUM(H7,N7,Q7)</f>
        <v>1</v>
      </c>
      <c r="U6" s="12" t="s">
        <v>5</v>
      </c>
      <c r="V6" s="13">
        <f>SUM(S7,P7,J7)</f>
        <v>2</v>
      </c>
      <c r="W6" s="14">
        <f>SUM(Q6,N6,H6)</f>
        <v>5</v>
      </c>
      <c r="X6" s="12" t="s">
        <v>5</v>
      </c>
      <c r="Y6" s="184">
        <f>SUM(S6,P6,J6)</f>
        <v>8</v>
      </c>
    </row>
    <row r="7" spans="1:25" ht="13.5" customHeight="1">
      <c r="A7" s="10"/>
      <c r="B7" s="371" t="str">
        <f>Herren_Gruppe1!G33</f>
        <v>Dürr</v>
      </c>
      <c r="C7" s="372"/>
      <c r="D7" s="372"/>
      <c r="E7" s="372"/>
      <c r="F7" s="372"/>
      <c r="G7" s="373"/>
      <c r="H7" s="17">
        <f>IF(H6=3,1,0)</f>
        <v>0</v>
      </c>
      <c r="I7" s="17"/>
      <c r="J7" s="17">
        <f>IF(J6=3,1,0)</f>
        <v>1</v>
      </c>
      <c r="K7" s="282"/>
      <c r="L7" s="283"/>
      <c r="M7" s="284"/>
      <c r="N7" s="25">
        <f>IF(N6=3,1,0)</f>
        <v>0</v>
      </c>
      <c r="O7" s="17"/>
      <c r="P7" s="17">
        <f>IF(P6=3,1,0)</f>
        <v>1</v>
      </c>
      <c r="Q7" s="25">
        <f>IF(Q6=3,1,0)</f>
        <v>1</v>
      </c>
      <c r="R7" s="17"/>
      <c r="S7" s="191">
        <f>IF(S6=3,1,0)</f>
        <v>0</v>
      </c>
      <c r="T7" s="19"/>
      <c r="U7" s="64"/>
      <c r="V7" s="21"/>
      <c r="W7" s="285"/>
      <c r="X7" s="20"/>
      <c r="Y7" s="286"/>
    </row>
    <row r="8" spans="1:25" ht="13.5" customHeight="1">
      <c r="A8" s="10">
        <v>3</v>
      </c>
      <c r="B8" s="371" t="str">
        <f>Herren_Gruppe2!B32</f>
        <v>Marcel</v>
      </c>
      <c r="C8" s="372"/>
      <c r="D8" s="372"/>
      <c r="E8" s="372"/>
      <c r="F8" s="372"/>
      <c r="G8" s="373"/>
      <c r="H8" s="26">
        <f>$J$19</f>
        <v>0</v>
      </c>
      <c r="I8" s="27" t="s">
        <v>5</v>
      </c>
      <c r="J8" s="28">
        <f>$H$19</f>
        <v>3</v>
      </c>
      <c r="K8" s="26">
        <f>$J$16</f>
        <v>3</v>
      </c>
      <c r="L8" s="29" t="s">
        <v>5</v>
      </c>
      <c r="M8" s="30">
        <f>$H$16</f>
        <v>2</v>
      </c>
      <c r="N8" s="175"/>
      <c r="O8" s="176"/>
      <c r="P8" s="177"/>
      <c r="Q8" s="31">
        <f>$AB$16</f>
        <v>3</v>
      </c>
      <c r="R8" s="27" t="s">
        <v>5</v>
      </c>
      <c r="S8" s="192">
        <f>$AD$16</f>
        <v>0</v>
      </c>
      <c r="T8" s="16">
        <f>SUM(Q9,K9,H9)</f>
        <v>2</v>
      </c>
      <c r="U8" s="12" t="s">
        <v>5</v>
      </c>
      <c r="V8" s="13">
        <f>SUM(S9,M9,J9)</f>
        <v>1</v>
      </c>
      <c r="W8" s="11">
        <f>SUM(Q8,K8,H8)</f>
        <v>6</v>
      </c>
      <c r="X8" s="12" t="s">
        <v>5</v>
      </c>
      <c r="Y8" s="184">
        <f>SUM(S8,M8,J8)</f>
        <v>5</v>
      </c>
    </row>
    <row r="9" spans="1:25" ht="13.5" customHeight="1">
      <c r="A9" s="10"/>
      <c r="B9" s="371" t="str">
        <f>Herren_Gruppe2!G32</f>
        <v>Aheimer</v>
      </c>
      <c r="C9" s="372"/>
      <c r="D9" s="372"/>
      <c r="E9" s="372"/>
      <c r="F9" s="372"/>
      <c r="G9" s="373"/>
      <c r="H9" s="17">
        <f>IF(H8=3,1,0)</f>
        <v>0</v>
      </c>
      <c r="I9" s="17"/>
      <c r="J9" s="17">
        <f>IF(J8=3,1,0)</f>
        <v>1</v>
      </c>
      <c r="K9" s="25">
        <f>IF(K8=3,1,0)</f>
        <v>1</v>
      </c>
      <c r="L9" s="17"/>
      <c r="M9" s="17">
        <f>IF(M8=3,1,0)</f>
        <v>0</v>
      </c>
      <c r="N9" s="178"/>
      <c r="O9" s="179"/>
      <c r="P9" s="179"/>
      <c r="Q9" s="25">
        <f>IF(Q8=3,1,0)</f>
        <v>1</v>
      </c>
      <c r="R9" s="17"/>
      <c r="S9" s="191">
        <f>IF(S8=3,1,0)</f>
        <v>0</v>
      </c>
      <c r="T9" s="63"/>
      <c r="U9" s="20"/>
      <c r="V9" s="43"/>
      <c r="W9" s="33"/>
      <c r="X9" s="20"/>
      <c r="Y9" s="185"/>
    </row>
    <row r="10" spans="1:25" ht="13.5" customHeight="1">
      <c r="A10" s="10">
        <v>4</v>
      </c>
      <c r="B10" s="371" t="str">
        <f>Herren_Gruppe2!B33</f>
        <v>Katja</v>
      </c>
      <c r="C10" s="372"/>
      <c r="D10" s="372"/>
      <c r="E10" s="372"/>
      <c r="F10" s="372"/>
      <c r="G10" s="373"/>
      <c r="H10" s="23">
        <f>$J$15</f>
        <v>0</v>
      </c>
      <c r="I10" s="12" t="s">
        <v>5</v>
      </c>
      <c r="J10" s="24">
        <f>$H$15</f>
        <v>3</v>
      </c>
      <c r="K10" s="34">
        <f>$J$20</f>
        <v>2</v>
      </c>
      <c r="L10" s="35" t="s">
        <v>5</v>
      </c>
      <c r="M10" s="24">
        <f>$H$20</f>
        <v>3</v>
      </c>
      <c r="N10" s="34">
        <f>$AD$16</f>
        <v>0</v>
      </c>
      <c r="O10" s="12" t="s">
        <v>5</v>
      </c>
      <c r="P10" s="13">
        <f>$AB$16</f>
        <v>3</v>
      </c>
      <c r="Q10" s="180"/>
      <c r="R10" s="168"/>
      <c r="S10" s="193"/>
      <c r="T10" s="16">
        <f>SUM(N11,K11,H11)</f>
        <v>0</v>
      </c>
      <c r="U10" s="12" t="s">
        <v>5</v>
      </c>
      <c r="V10" s="13">
        <f>SUM(J11,P11,M11)</f>
        <v>3</v>
      </c>
      <c r="W10" s="14">
        <f>SUM(N10,K10,H10)</f>
        <v>2</v>
      </c>
      <c r="X10" s="12" t="s">
        <v>5</v>
      </c>
      <c r="Y10" s="184">
        <f>SUM(P10,M10,J10)</f>
        <v>9</v>
      </c>
    </row>
    <row r="11" spans="1:26" ht="13.5" customHeight="1" thickBot="1">
      <c r="A11" s="82"/>
      <c r="B11" s="374" t="str">
        <f>Herren_Gruppe2!G33</f>
        <v>Seebold</v>
      </c>
      <c r="C11" s="375"/>
      <c r="D11" s="375"/>
      <c r="E11" s="375"/>
      <c r="F11" s="375"/>
      <c r="G11" s="376"/>
      <c r="H11" s="36">
        <f>IF(H10=3,1,0)</f>
        <v>0</v>
      </c>
      <c r="I11" s="37"/>
      <c r="J11" s="38">
        <f>IF(J10=3,1,0)</f>
        <v>1</v>
      </c>
      <c r="K11" s="37">
        <f>IF(K10=3,1,0)</f>
        <v>0</v>
      </c>
      <c r="L11" s="37"/>
      <c r="M11" s="38">
        <f>IF(M10=3,1,0)</f>
        <v>1</v>
      </c>
      <c r="N11" s="37">
        <f>IF(N10=3,1,0)</f>
        <v>0</v>
      </c>
      <c r="O11" s="37"/>
      <c r="P11" s="37">
        <f>IF(P10=3,1,0)</f>
        <v>1</v>
      </c>
      <c r="Q11" s="181"/>
      <c r="R11" s="182"/>
      <c r="S11" s="194"/>
      <c r="T11" s="164"/>
      <c r="U11" s="41"/>
      <c r="V11" s="42"/>
      <c r="W11" s="40"/>
      <c r="X11" s="41"/>
      <c r="Y11" s="186"/>
      <c r="Z11" s="43"/>
    </row>
    <row r="12" spans="1:29" ht="19.5" customHeight="1" thickBot="1">
      <c r="A12" s="43"/>
      <c r="I12" s="218"/>
      <c r="K12" s="43"/>
      <c r="L12" s="43"/>
      <c r="R12" s="69"/>
      <c r="U12" s="244"/>
      <c r="V12" s="244"/>
      <c r="W12" s="244"/>
      <c r="X12" s="244"/>
      <c r="Y12" s="244"/>
      <c r="Z12" s="244"/>
      <c r="AC12" s="69"/>
    </row>
    <row r="13" spans="1:30" ht="12.75" customHeight="1" thickBot="1">
      <c r="A13" s="43"/>
      <c r="B13" s="44"/>
      <c r="C13" s="45"/>
      <c r="D13" s="45"/>
      <c r="E13" s="46" t="s">
        <v>1</v>
      </c>
      <c r="F13" s="46"/>
      <c r="G13" s="46" t="s">
        <v>1</v>
      </c>
      <c r="H13" s="47" t="s">
        <v>6</v>
      </c>
      <c r="I13" s="47"/>
      <c r="J13" s="48"/>
      <c r="K13" s="49"/>
      <c r="L13" s="50"/>
      <c r="M13" s="51"/>
      <c r="N13" s="47"/>
      <c r="O13" s="47"/>
      <c r="P13" s="47" t="s">
        <v>1</v>
      </c>
      <c r="Q13" s="47"/>
      <c r="R13" s="287"/>
      <c r="S13" s="47"/>
      <c r="T13" s="47"/>
      <c r="U13" s="47"/>
      <c r="V13" s="47"/>
      <c r="W13" s="47"/>
      <c r="X13" s="47"/>
      <c r="Y13" s="47"/>
      <c r="Z13" s="47"/>
      <c r="AA13" s="47"/>
      <c r="AB13" s="47" t="s">
        <v>6</v>
      </c>
      <c r="AC13" s="47"/>
      <c r="AD13" s="52"/>
    </row>
    <row r="14" spans="1:30" ht="12.75" customHeight="1">
      <c r="A14" s="43"/>
      <c r="B14" s="245" t="s">
        <v>7</v>
      </c>
      <c r="C14" s="66"/>
      <c r="D14" s="66"/>
      <c r="E14" s="66"/>
      <c r="F14" s="66"/>
      <c r="G14" s="66"/>
      <c r="H14" s="66"/>
      <c r="I14" s="66"/>
      <c r="J14" s="246"/>
      <c r="K14" s="43"/>
      <c r="L14" s="248"/>
      <c r="M14" s="245" t="s">
        <v>8</v>
      </c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246"/>
    </row>
    <row r="15" spans="1:70" s="233" customFormat="1" ht="12" customHeight="1">
      <c r="A15" s="43"/>
      <c r="B15" s="139">
        <v>1</v>
      </c>
      <c r="C15" s="145" t="s">
        <v>9</v>
      </c>
      <c r="D15" s="141">
        <v>4</v>
      </c>
      <c r="E15" s="146" t="str">
        <f>+B4</f>
        <v>Matthias</v>
      </c>
      <c r="F15" s="97" t="s">
        <v>9</v>
      </c>
      <c r="G15" s="147" t="str">
        <f>$B$10</f>
        <v>Katja</v>
      </c>
      <c r="H15" s="98">
        <v>3</v>
      </c>
      <c r="I15" s="223" t="s">
        <v>5</v>
      </c>
      <c r="J15" s="99">
        <v>0</v>
      </c>
      <c r="K15" s="103"/>
      <c r="L15" s="288"/>
      <c r="M15" s="148">
        <v>1</v>
      </c>
      <c r="N15" s="104" t="s">
        <v>9</v>
      </c>
      <c r="O15" s="149">
        <v>2</v>
      </c>
      <c r="P15" s="165" t="str">
        <f>$B$4</f>
        <v>Matthias</v>
      </c>
      <c r="Q15" s="162"/>
      <c r="R15" s="162"/>
      <c r="S15" s="162"/>
      <c r="T15" s="162"/>
      <c r="U15" s="34" t="s">
        <v>9</v>
      </c>
      <c r="V15" s="162" t="str">
        <f>$B$6</f>
        <v>Elke</v>
      </c>
      <c r="W15" s="162"/>
      <c r="X15" s="162"/>
      <c r="Y15" s="162"/>
      <c r="Z15" s="162"/>
      <c r="AA15" s="163"/>
      <c r="AB15" s="107">
        <v>3</v>
      </c>
      <c r="AC15" s="273" t="s">
        <v>5</v>
      </c>
      <c r="AD15" s="99">
        <v>0</v>
      </c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</row>
    <row r="16" spans="1:70" s="233" customFormat="1" ht="12" customHeight="1" thickBot="1">
      <c r="A16" s="28"/>
      <c r="B16" s="150">
        <v>2</v>
      </c>
      <c r="C16" s="151" t="s">
        <v>9</v>
      </c>
      <c r="D16" s="152">
        <v>3</v>
      </c>
      <c r="E16" s="153" t="str">
        <f>+B6</f>
        <v>Elke</v>
      </c>
      <c r="F16" s="154" t="s">
        <v>9</v>
      </c>
      <c r="G16" s="155" t="str">
        <f>$B$8</f>
        <v>Marcel</v>
      </c>
      <c r="H16" s="126">
        <v>2</v>
      </c>
      <c r="I16" s="270" t="s">
        <v>5</v>
      </c>
      <c r="J16" s="127">
        <v>3</v>
      </c>
      <c r="K16" s="43"/>
      <c r="L16" s="248"/>
      <c r="M16" s="156">
        <v>3</v>
      </c>
      <c r="N16" s="65" t="s">
        <v>9</v>
      </c>
      <c r="O16" s="157">
        <v>4</v>
      </c>
      <c r="P16" s="166" t="str">
        <f>$B$8</f>
        <v>Marcel</v>
      </c>
      <c r="Q16" s="153"/>
      <c r="R16" s="153"/>
      <c r="S16" s="153"/>
      <c r="T16" s="153"/>
      <c r="U16" s="84" t="s">
        <v>9</v>
      </c>
      <c r="V16" s="153" t="str">
        <f>$B$10</f>
        <v>Katja</v>
      </c>
      <c r="W16" s="153"/>
      <c r="X16" s="153"/>
      <c r="Y16" s="153"/>
      <c r="Z16" s="153"/>
      <c r="AA16" s="155"/>
      <c r="AB16" s="158">
        <v>3</v>
      </c>
      <c r="AC16" s="293" t="s">
        <v>5</v>
      </c>
      <c r="AD16" s="138">
        <v>0</v>
      </c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</row>
    <row r="17" spans="1:69" s="233" customFormat="1" ht="6" customHeight="1" thickBot="1">
      <c r="A17" s="28"/>
      <c r="E17" s="289"/>
      <c r="G17" s="289"/>
      <c r="H17" s="81"/>
      <c r="I17" s="81"/>
      <c r="J17" s="81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</row>
    <row r="18" spans="1:69" s="253" customFormat="1" ht="12.75" customHeight="1">
      <c r="A18" s="28"/>
      <c r="B18" s="245" t="s">
        <v>10</v>
      </c>
      <c r="C18" s="249"/>
      <c r="D18" s="249"/>
      <c r="E18" s="290"/>
      <c r="F18" s="249"/>
      <c r="G18" s="290"/>
      <c r="H18" s="271"/>
      <c r="I18" s="271"/>
      <c r="J18" s="272"/>
      <c r="K18" s="250"/>
      <c r="L18" s="250"/>
      <c r="M18" s="49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</row>
    <row r="19" spans="1:29" ht="12" customHeight="1">
      <c r="A19" s="28"/>
      <c r="B19" s="139">
        <v>1</v>
      </c>
      <c r="C19" s="145" t="s">
        <v>9</v>
      </c>
      <c r="D19" s="141">
        <v>3</v>
      </c>
      <c r="E19" s="146" t="str">
        <f>$B$4</f>
        <v>Matthias</v>
      </c>
      <c r="F19" s="104" t="s">
        <v>9</v>
      </c>
      <c r="G19" s="146" t="str">
        <f>$B$8</f>
        <v>Marcel</v>
      </c>
      <c r="H19" s="107">
        <v>3</v>
      </c>
      <c r="I19" s="223" t="s">
        <v>5</v>
      </c>
      <c r="J19" s="130">
        <v>0</v>
      </c>
      <c r="K19" s="43"/>
      <c r="L19" s="43"/>
      <c r="M19" s="29"/>
      <c r="N19" s="70"/>
      <c r="O19" s="29"/>
      <c r="P19" s="291"/>
      <c r="Q19" s="43"/>
      <c r="R19" s="43"/>
      <c r="S19" s="43"/>
      <c r="T19" s="43"/>
      <c r="U19" s="43"/>
      <c r="V19" s="43"/>
      <c r="W19" s="43"/>
      <c r="X19" s="43"/>
      <c r="Y19" s="43"/>
      <c r="AA19" s="57"/>
      <c r="AB19" s="27"/>
      <c r="AC19" s="219"/>
    </row>
    <row r="20" spans="1:29" ht="13.5" customHeight="1" thickBot="1">
      <c r="A20" s="250"/>
      <c r="B20" s="159">
        <v>2</v>
      </c>
      <c r="C20" s="160" t="s">
        <v>9</v>
      </c>
      <c r="D20" s="161">
        <v>4</v>
      </c>
      <c r="E20" s="153" t="str">
        <f>$B$6</f>
        <v>Elke</v>
      </c>
      <c r="F20" s="160" t="s">
        <v>9</v>
      </c>
      <c r="G20" s="153" t="str">
        <f>$B$10</f>
        <v>Katja</v>
      </c>
      <c r="H20" s="158">
        <v>3</v>
      </c>
      <c r="I20" s="293" t="s">
        <v>5</v>
      </c>
      <c r="J20" s="127">
        <v>2</v>
      </c>
      <c r="K20" s="43"/>
      <c r="L20" s="43"/>
      <c r="M20" s="292"/>
      <c r="N20" s="295"/>
      <c r="O20" s="292"/>
      <c r="P20" s="28"/>
      <c r="Q20" s="43"/>
      <c r="R20" s="43"/>
      <c r="S20" s="43"/>
      <c r="T20" s="43"/>
      <c r="U20" s="43"/>
      <c r="V20" s="28"/>
      <c r="W20" s="28"/>
      <c r="X20" s="28"/>
      <c r="Y20" s="28"/>
      <c r="Z20" s="28"/>
      <c r="AA20" s="219"/>
      <c r="AB20" s="220"/>
      <c r="AC20" s="219"/>
    </row>
    <row r="21" spans="1:29" ht="8.25" customHeight="1">
      <c r="A21" s="2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2:26" ht="15.75" customHeight="1" thickBot="1">
      <c r="B22" s="262" t="s">
        <v>11</v>
      </c>
      <c r="I22" s="218"/>
      <c r="P22" s="69"/>
      <c r="U22" s="69"/>
      <c r="V22" s="69"/>
      <c r="W22" s="69"/>
      <c r="X22" s="69"/>
      <c r="Y22" s="69"/>
      <c r="Z22" s="69"/>
    </row>
    <row r="23" spans="2:27" ht="16.5" thickBot="1">
      <c r="B23" s="263" t="s">
        <v>1</v>
      </c>
      <c r="C23" s="45"/>
      <c r="D23" s="45"/>
      <c r="E23" s="45"/>
      <c r="F23" s="45"/>
      <c r="G23" s="264"/>
      <c r="H23" s="264"/>
      <c r="I23" s="264"/>
      <c r="J23" s="264"/>
      <c r="K23" s="264"/>
      <c r="L23" s="264"/>
      <c r="M23" s="264"/>
      <c r="N23" s="264"/>
      <c r="O23" s="263" t="s">
        <v>12</v>
      </c>
      <c r="P23" s="69"/>
      <c r="Q23" s="264"/>
      <c r="R23" s="264"/>
      <c r="S23" s="264"/>
      <c r="T23" s="263" t="s">
        <v>13</v>
      </c>
      <c r="U23" s="45"/>
      <c r="V23" s="222"/>
      <c r="W23" s="221" t="s">
        <v>14</v>
      </c>
      <c r="X23" s="222"/>
      <c r="Y23" s="263" t="s">
        <v>4</v>
      </c>
      <c r="Z23" s="144"/>
      <c r="AA23" s="266"/>
    </row>
    <row r="24" spans="2:27" ht="12.75" customHeight="1">
      <c r="B24" s="336" t="str">
        <f>$B$4</f>
        <v>Matthias</v>
      </c>
      <c r="C24" s="337"/>
      <c r="D24" s="337"/>
      <c r="E24" s="337"/>
      <c r="F24" s="337"/>
      <c r="G24" s="338"/>
      <c r="H24" s="338" t="str">
        <f>$B$5</f>
        <v>Tzusch</v>
      </c>
      <c r="I24" s="338"/>
      <c r="J24" s="338"/>
      <c r="K24" s="338"/>
      <c r="L24" s="338"/>
      <c r="M24" s="338"/>
      <c r="N24" s="339"/>
      <c r="O24" s="340">
        <f>$T$4</f>
        <v>3</v>
      </c>
      <c r="P24" s="341"/>
      <c r="Q24" s="301" t="s">
        <v>5</v>
      </c>
      <c r="R24" s="341">
        <f>$V$4</f>
        <v>0</v>
      </c>
      <c r="S24" s="341"/>
      <c r="T24" s="342">
        <f>$W$4</f>
        <v>9</v>
      </c>
      <c r="U24" s="343" t="s">
        <v>5</v>
      </c>
      <c r="V24" s="344">
        <f>$Y$4</f>
        <v>0</v>
      </c>
      <c r="W24" s="345">
        <f>SUM(T24-V24)</f>
        <v>9</v>
      </c>
      <c r="X24" s="346"/>
      <c r="Y24" s="247"/>
      <c r="Z24" s="267">
        <v>1</v>
      </c>
      <c r="AA24" s="248"/>
    </row>
    <row r="25" spans="2:27" ht="12.75" customHeight="1">
      <c r="B25" s="309" t="str">
        <f>$B$8</f>
        <v>Marcel</v>
      </c>
      <c r="C25" s="347"/>
      <c r="D25" s="347"/>
      <c r="E25" s="347"/>
      <c r="F25" s="347"/>
      <c r="G25" s="311"/>
      <c r="H25" s="311" t="str">
        <f>$B$9</f>
        <v>Aheimer</v>
      </c>
      <c r="I25" s="311"/>
      <c r="J25" s="311"/>
      <c r="K25" s="311"/>
      <c r="L25" s="311"/>
      <c r="M25" s="311"/>
      <c r="N25" s="348"/>
      <c r="O25" s="349">
        <f>$T$8</f>
        <v>2</v>
      </c>
      <c r="P25" s="341"/>
      <c r="Q25" s="301" t="s">
        <v>5</v>
      </c>
      <c r="R25" s="341">
        <f>$V$8</f>
        <v>1</v>
      </c>
      <c r="S25" s="341"/>
      <c r="T25" s="350">
        <f>$W$8</f>
        <v>6</v>
      </c>
      <c r="U25" s="301" t="s">
        <v>5</v>
      </c>
      <c r="V25" s="344">
        <f>$Y$8</f>
        <v>5</v>
      </c>
      <c r="W25" s="351">
        <f>SUM(T25-V25)</f>
        <v>1</v>
      </c>
      <c r="X25" s="352"/>
      <c r="Y25" s="247"/>
      <c r="Z25" s="267">
        <v>2</v>
      </c>
      <c r="AA25" s="248"/>
    </row>
    <row r="26" spans="2:27" ht="12.75" customHeight="1">
      <c r="B26" s="309" t="str">
        <f>$B$6</f>
        <v>Elke</v>
      </c>
      <c r="C26" s="347"/>
      <c r="D26" s="347"/>
      <c r="E26" s="347"/>
      <c r="F26" s="347"/>
      <c r="G26" s="311"/>
      <c r="H26" s="311" t="str">
        <f>$B$7</f>
        <v>Dürr</v>
      </c>
      <c r="I26" s="311"/>
      <c r="J26" s="311"/>
      <c r="K26" s="311"/>
      <c r="L26" s="311"/>
      <c r="M26" s="311"/>
      <c r="N26" s="348"/>
      <c r="O26" s="349">
        <f>$T$6</f>
        <v>1</v>
      </c>
      <c r="P26" s="341"/>
      <c r="Q26" s="301" t="s">
        <v>5</v>
      </c>
      <c r="R26" s="341">
        <f>$V$6</f>
        <v>2</v>
      </c>
      <c r="S26" s="341"/>
      <c r="T26" s="350">
        <f>$W$6</f>
        <v>5</v>
      </c>
      <c r="U26" s="301" t="s">
        <v>5</v>
      </c>
      <c r="V26" s="344">
        <f>$Y$6</f>
        <v>8</v>
      </c>
      <c r="W26" s="351">
        <f>SUM(T26-V26)</f>
        <v>-3</v>
      </c>
      <c r="X26" s="352"/>
      <c r="Y26" s="247"/>
      <c r="Z26" s="267">
        <v>3</v>
      </c>
      <c r="AA26" s="248"/>
    </row>
    <row r="27" spans="2:27" ht="12.75" customHeight="1" thickBot="1">
      <c r="B27" s="353" t="str">
        <f>$B$10</f>
        <v>Katja</v>
      </c>
      <c r="C27" s="354"/>
      <c r="D27" s="354"/>
      <c r="E27" s="354"/>
      <c r="F27" s="354"/>
      <c r="G27" s="355"/>
      <c r="H27" s="355" t="str">
        <f>$B$11</f>
        <v>Seebold</v>
      </c>
      <c r="I27" s="355"/>
      <c r="J27" s="355"/>
      <c r="K27" s="355"/>
      <c r="L27" s="355"/>
      <c r="M27" s="355"/>
      <c r="N27" s="356"/>
      <c r="O27" s="357">
        <f>$T$10</f>
        <v>0</v>
      </c>
      <c r="P27" s="225"/>
      <c r="Q27" s="328" t="s">
        <v>5</v>
      </c>
      <c r="R27" s="225">
        <f>$V$10</f>
        <v>3</v>
      </c>
      <c r="S27" s="225"/>
      <c r="T27" s="358">
        <f>$W$10</f>
        <v>2</v>
      </c>
      <c r="U27" s="328" t="s">
        <v>5</v>
      </c>
      <c r="V27" s="359">
        <f>$Y$10</f>
        <v>9</v>
      </c>
      <c r="W27" s="360">
        <f>SUM(T27-V27)</f>
        <v>-7</v>
      </c>
      <c r="X27" s="361"/>
      <c r="Y27" s="68"/>
      <c r="Z27" s="268">
        <v>4</v>
      </c>
      <c r="AA27" s="269"/>
    </row>
    <row r="28" ht="15" customHeight="1"/>
  </sheetData>
  <mergeCells count="8">
    <mergeCell ref="B8:G8"/>
    <mergeCell ref="B9:G9"/>
    <mergeCell ref="B10:G10"/>
    <mergeCell ref="B11:G11"/>
    <mergeCell ref="B4:G4"/>
    <mergeCell ref="B5:G5"/>
    <mergeCell ref="B6:G6"/>
    <mergeCell ref="B7:G7"/>
  </mergeCells>
  <printOptions/>
  <pageMargins left="0.3937007874015748" right="0.1968503937007874" top="0.3937007874015748" bottom="0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11"/>
  <dimension ref="A1:CA37"/>
  <sheetViews>
    <sheetView workbookViewId="0" topLeftCell="A10">
      <selection activeCell="A1" sqref="A1"/>
    </sheetView>
  </sheetViews>
  <sheetFormatPr defaultColWidth="11.421875" defaultRowHeight="12.75"/>
  <cols>
    <col min="1" max="1" width="4.7109375" style="218" customWidth="1"/>
    <col min="2" max="4" width="1.8515625" style="218" customWidth="1"/>
    <col min="5" max="5" width="12.7109375" style="218" customWidth="1"/>
    <col min="6" max="6" width="1.7109375" style="218" customWidth="1"/>
    <col min="7" max="7" width="14.7109375" style="218" customWidth="1"/>
    <col min="8" max="8" width="2.00390625" style="218" customWidth="1"/>
    <col min="9" max="9" width="2.00390625" style="43" customWidth="1"/>
    <col min="10" max="10" width="2.00390625" style="218" customWidth="1"/>
    <col min="11" max="11" width="1.8515625" style="218" customWidth="1"/>
    <col min="12" max="12" width="2.00390625" style="218" customWidth="1"/>
    <col min="13" max="13" width="1.8515625" style="218" customWidth="1"/>
    <col min="14" max="24" width="2.00390625" style="218" customWidth="1"/>
    <col min="25" max="25" width="1.8515625" style="218" customWidth="1"/>
    <col min="26" max="26" width="3.00390625" style="218" customWidth="1"/>
    <col min="27" max="27" width="1.8515625" style="218" customWidth="1"/>
    <col min="28" max="28" width="2.7109375" style="218" customWidth="1"/>
    <col min="29" max="29" width="3.28125" style="218" customWidth="1"/>
    <col min="30" max="30" width="1.8515625" style="218" customWidth="1"/>
    <col min="31" max="31" width="3.28125" style="218" customWidth="1"/>
    <col min="32" max="32" width="1.8515625" style="218" customWidth="1"/>
    <col min="33" max="33" width="3.28125" style="218" customWidth="1"/>
    <col min="34" max="34" width="1.8515625" style="218" customWidth="1"/>
    <col min="35" max="36" width="10.7109375" style="218" customWidth="1"/>
    <col min="37" max="38" width="11.421875" style="218" customWidth="1"/>
    <col min="39" max="39" width="6.8515625" style="218" customWidth="1"/>
    <col min="40" max="41" width="10.7109375" style="218" customWidth="1"/>
    <col min="42" max="47" width="11.421875" style="218" customWidth="1"/>
    <col min="48" max="48" width="6.8515625" style="218" customWidth="1"/>
    <col min="49" max="56" width="11.421875" style="218" customWidth="1"/>
    <col min="57" max="57" width="6.8515625" style="218" customWidth="1"/>
    <col min="58" max="65" width="11.421875" style="218" customWidth="1"/>
    <col min="66" max="66" width="6.8515625" style="218" customWidth="1"/>
    <col min="67" max="74" width="11.421875" style="218" customWidth="1"/>
    <col min="75" max="75" width="6.8515625" style="218" customWidth="1"/>
    <col min="76" max="16384" width="11.421875" style="218" customWidth="1"/>
  </cols>
  <sheetData>
    <row r="1" spans="1:34" ht="15.75" customHeight="1">
      <c r="A1" s="213" t="s">
        <v>34</v>
      </c>
      <c r="B1" s="213"/>
      <c r="C1" s="213"/>
      <c r="D1" s="213"/>
      <c r="E1" s="213"/>
      <c r="F1" s="213"/>
      <c r="G1" s="214" t="str">
        <f>Allgemein!A1</f>
        <v>Vereinsmeisterschaft TT-TSV-Talheim</v>
      </c>
      <c r="H1" s="215"/>
      <c r="I1" s="216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7" t="s">
        <v>40</v>
      </c>
    </row>
    <row r="2" spans="1:34" ht="16.5" thickBot="1">
      <c r="A2" s="232"/>
      <c r="B2" s="233"/>
      <c r="C2" s="233"/>
      <c r="D2" s="233"/>
      <c r="E2" s="234"/>
      <c r="F2" s="233"/>
      <c r="G2" s="233"/>
      <c r="H2" s="233"/>
      <c r="I2" s="28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</row>
    <row r="3" spans="1:31" ht="15.75">
      <c r="A3" s="1" t="s">
        <v>0</v>
      </c>
      <c r="B3" s="235" t="s">
        <v>1</v>
      </c>
      <c r="C3" s="2"/>
      <c r="D3" s="3"/>
      <c r="E3" s="66"/>
      <c r="F3" s="379"/>
      <c r="G3" s="380"/>
      <c r="H3" s="4"/>
      <c r="I3" s="5">
        <v>1</v>
      </c>
      <c r="J3" s="6"/>
      <c r="K3" s="4"/>
      <c r="L3" s="5">
        <v>2</v>
      </c>
      <c r="M3" s="6"/>
      <c r="N3" s="4"/>
      <c r="O3" s="5">
        <v>3</v>
      </c>
      <c r="P3" s="6"/>
      <c r="Q3" s="7"/>
      <c r="R3" s="5">
        <v>4</v>
      </c>
      <c r="S3" s="5"/>
      <c r="T3" s="72"/>
      <c r="U3" s="5">
        <v>5</v>
      </c>
      <c r="V3" s="6"/>
      <c r="W3" s="7"/>
      <c r="X3" s="5">
        <v>6</v>
      </c>
      <c r="Y3" s="195"/>
      <c r="Z3" s="8"/>
      <c r="AA3" s="8" t="s">
        <v>2</v>
      </c>
      <c r="AB3" s="6"/>
      <c r="AC3" s="6"/>
      <c r="AD3" s="9" t="s">
        <v>3</v>
      </c>
      <c r="AE3" s="183"/>
    </row>
    <row r="4" spans="1:31" ht="15.75">
      <c r="A4" s="10">
        <v>1</v>
      </c>
      <c r="B4" s="371" t="str">
        <f>Herren_Gruppe1!B34</f>
        <v>Michael</v>
      </c>
      <c r="C4" s="372"/>
      <c r="D4" s="372"/>
      <c r="E4" s="373"/>
      <c r="F4" s="377" t="str">
        <f>Herren_Gruppe1!G34</f>
        <v>Schmidt</v>
      </c>
      <c r="G4" s="378"/>
      <c r="H4" s="187"/>
      <c r="I4" s="188"/>
      <c r="J4" s="189"/>
      <c r="K4" s="74">
        <f>+H25</f>
        <v>3</v>
      </c>
      <c r="L4" s="75" t="s">
        <v>5</v>
      </c>
      <c r="M4" s="76">
        <f>+J25</f>
        <v>2</v>
      </c>
      <c r="N4" s="74">
        <f>+AF19</f>
        <v>0</v>
      </c>
      <c r="O4" s="75" t="s">
        <v>5</v>
      </c>
      <c r="P4" s="76">
        <f>+AH19</f>
        <v>0</v>
      </c>
      <c r="Q4" s="74">
        <f>+H19</f>
        <v>3</v>
      </c>
      <c r="R4" s="75" t="s">
        <v>5</v>
      </c>
      <c r="S4" s="15">
        <f>+J19</f>
        <v>1</v>
      </c>
      <c r="T4" s="74">
        <f>+AF15</f>
        <v>0</v>
      </c>
      <c r="U4" s="75" t="s">
        <v>5</v>
      </c>
      <c r="V4" s="15">
        <f>+AH15</f>
        <v>3</v>
      </c>
      <c r="W4" s="74">
        <f>+H13</f>
        <v>0</v>
      </c>
      <c r="X4" s="75" t="s">
        <v>5</v>
      </c>
      <c r="Y4" s="32">
        <f>+J13</f>
        <v>0</v>
      </c>
      <c r="Z4" s="77">
        <f aca="true" t="shared" si="0" ref="Z4:Z9">IF(H4&gt;2,1)+IF(K4&gt;2,1)+IF(N4&gt;2,1)+IF(Q4&gt;2,1)+IF(T4&gt;2,1)+IF(W4&gt;2,1)</f>
        <v>2</v>
      </c>
      <c r="AA4" s="75" t="s">
        <v>5</v>
      </c>
      <c r="AB4" s="76">
        <f aca="true" t="shared" si="1" ref="AB4:AB9">IF(J4&gt;2,1)+IF(M4&gt;2,1)+IF(P4&gt;2,1)+IF(S4&gt;2,1)+IF(V4&gt;2,1)+IF(Y4&gt;2,1)</f>
        <v>1</v>
      </c>
      <c r="AC4" s="15">
        <f>SUM(H4,K4,N4,Q4,T4,W4)</f>
        <v>6</v>
      </c>
      <c r="AD4" s="75" t="s">
        <v>5</v>
      </c>
      <c r="AE4" s="32">
        <f>SUM(J4,M4,P4,S4,V4,Y4)</f>
        <v>6</v>
      </c>
    </row>
    <row r="5" spans="1:31" ht="15.75">
      <c r="A5" s="10">
        <v>2</v>
      </c>
      <c r="B5" s="371" t="str">
        <f>Herren_Gruppe1!B37</f>
        <v>Andreas</v>
      </c>
      <c r="C5" s="372"/>
      <c r="D5" s="372"/>
      <c r="E5" s="373"/>
      <c r="F5" s="377" t="str">
        <f>Herren_Gruppe1!G37</f>
        <v>Häcker</v>
      </c>
      <c r="G5" s="378"/>
      <c r="H5" s="78">
        <f>+M4</f>
        <v>2</v>
      </c>
      <c r="I5" s="75" t="s">
        <v>5</v>
      </c>
      <c r="J5" s="79">
        <f>+K4</f>
        <v>3</v>
      </c>
      <c r="K5" s="187"/>
      <c r="L5" s="188"/>
      <c r="M5" s="189"/>
      <c r="N5" s="74">
        <f>+H20</f>
        <v>0</v>
      </c>
      <c r="O5" s="75" t="s">
        <v>5</v>
      </c>
      <c r="P5" s="76">
        <f>+J20</f>
        <v>0</v>
      </c>
      <c r="Q5" s="74">
        <f>+AF14</f>
        <v>0</v>
      </c>
      <c r="R5" s="75" t="s">
        <v>5</v>
      </c>
      <c r="S5" s="15">
        <f>+AH14</f>
        <v>3</v>
      </c>
      <c r="T5" s="74">
        <f>+H14</f>
        <v>1</v>
      </c>
      <c r="U5" s="75" t="s">
        <v>5</v>
      </c>
      <c r="V5" s="15">
        <f>+J14</f>
        <v>3</v>
      </c>
      <c r="W5" s="74">
        <f>+AF18</f>
        <v>0</v>
      </c>
      <c r="X5" s="75" t="s">
        <v>5</v>
      </c>
      <c r="Y5" s="32">
        <f>+AH18</f>
        <v>0</v>
      </c>
      <c r="Z5" s="77">
        <f t="shared" si="0"/>
        <v>0</v>
      </c>
      <c r="AA5" s="75" t="s">
        <v>5</v>
      </c>
      <c r="AB5" s="76">
        <f t="shared" si="1"/>
        <v>3</v>
      </c>
      <c r="AC5" s="15">
        <f>SUM(H14,J25,AF18,H20,AF14)</f>
        <v>3</v>
      </c>
      <c r="AD5" s="75" t="s">
        <v>5</v>
      </c>
      <c r="AE5" s="32">
        <f>SUM(J14,H25,AH18,J20,AH14)</f>
        <v>9</v>
      </c>
    </row>
    <row r="6" spans="1:31" ht="15.75">
      <c r="A6" s="10">
        <v>3</v>
      </c>
      <c r="B6" s="371" t="str">
        <f>Herren_Gruppe1!B36</f>
        <v> ---</v>
      </c>
      <c r="C6" s="372"/>
      <c r="D6" s="372"/>
      <c r="E6" s="373"/>
      <c r="F6" s="377" t="str">
        <f>Herren_Gruppe1!G36</f>
        <v> </v>
      </c>
      <c r="G6" s="378"/>
      <c r="H6" s="78">
        <f>+P4</f>
        <v>0</v>
      </c>
      <c r="I6" s="75" t="s">
        <v>5</v>
      </c>
      <c r="J6" s="79">
        <f>+N4</f>
        <v>0</v>
      </c>
      <c r="K6" s="78">
        <f>+P5</f>
        <v>0</v>
      </c>
      <c r="L6" s="73" t="s">
        <v>5</v>
      </c>
      <c r="M6" s="79">
        <f>+N5</f>
        <v>0</v>
      </c>
      <c r="N6" s="187"/>
      <c r="O6" s="188"/>
      <c r="P6" s="189"/>
      <c r="Q6" s="74">
        <f>+H15</f>
        <v>0</v>
      </c>
      <c r="R6" s="75" t="s">
        <v>5</v>
      </c>
      <c r="S6" s="15">
        <f>+J15</f>
        <v>0</v>
      </c>
      <c r="T6" s="74">
        <f>+H24</f>
        <v>0</v>
      </c>
      <c r="U6" s="75" t="s">
        <v>5</v>
      </c>
      <c r="V6" s="76">
        <f>+J24</f>
        <v>0</v>
      </c>
      <c r="W6" s="74">
        <f>+AF13</f>
        <v>0</v>
      </c>
      <c r="X6" s="75" t="s">
        <v>5</v>
      </c>
      <c r="Y6" s="32">
        <f>+AH13</f>
        <v>0</v>
      </c>
      <c r="Z6" s="77">
        <f t="shared" si="0"/>
        <v>0</v>
      </c>
      <c r="AA6" s="75" t="s">
        <v>5</v>
      </c>
      <c r="AB6" s="76">
        <f t="shared" si="1"/>
        <v>0</v>
      </c>
      <c r="AC6" s="15">
        <f>SUM(H15,H24,AH19,J20,AF13)</f>
        <v>0</v>
      </c>
      <c r="AD6" s="75" t="s">
        <v>5</v>
      </c>
      <c r="AE6" s="32">
        <f>SUM(J15,J24,AF19,H20,AH13)</f>
        <v>0</v>
      </c>
    </row>
    <row r="7" spans="1:31" ht="15.75">
      <c r="A7" s="10">
        <v>4</v>
      </c>
      <c r="B7" s="371" t="str">
        <f>Herren_Gruppe2!B34</f>
        <v>Heiko</v>
      </c>
      <c r="C7" s="372"/>
      <c r="D7" s="372"/>
      <c r="E7" s="373"/>
      <c r="F7" s="377" t="str">
        <f>Herren_Gruppe2!G34</f>
        <v>Hagmann</v>
      </c>
      <c r="G7" s="378"/>
      <c r="H7" s="78">
        <f>+S4</f>
        <v>1</v>
      </c>
      <c r="I7" s="75" t="s">
        <v>5</v>
      </c>
      <c r="J7" s="79">
        <f>+Q4</f>
        <v>3</v>
      </c>
      <c r="K7" s="78">
        <f>+S5</f>
        <v>3</v>
      </c>
      <c r="L7" s="73" t="s">
        <v>5</v>
      </c>
      <c r="M7" s="79">
        <f>+Q5</f>
        <v>0</v>
      </c>
      <c r="N7" s="78">
        <f>+S6</f>
        <v>0</v>
      </c>
      <c r="O7" s="75" t="s">
        <v>5</v>
      </c>
      <c r="P7" s="76">
        <f>+Q6</f>
        <v>0</v>
      </c>
      <c r="Q7" s="187"/>
      <c r="R7" s="188"/>
      <c r="S7" s="189"/>
      <c r="T7" s="74">
        <f>+AF20</f>
        <v>3</v>
      </c>
      <c r="U7" s="80" t="s">
        <v>5</v>
      </c>
      <c r="V7" s="15">
        <f>+AH20</f>
        <v>1</v>
      </c>
      <c r="W7" s="74">
        <f>+H23</f>
        <v>0</v>
      </c>
      <c r="X7" s="75" t="s">
        <v>5</v>
      </c>
      <c r="Y7" s="32">
        <f>+J23</f>
        <v>0</v>
      </c>
      <c r="Z7" s="77">
        <f t="shared" si="0"/>
        <v>2</v>
      </c>
      <c r="AA7" s="75" t="s">
        <v>5</v>
      </c>
      <c r="AB7" s="76">
        <f t="shared" si="1"/>
        <v>1</v>
      </c>
      <c r="AC7" s="15">
        <f>SUM(J15,H23,AF20,J19,AH14)</f>
        <v>7</v>
      </c>
      <c r="AD7" s="75" t="s">
        <v>5</v>
      </c>
      <c r="AE7" s="32">
        <f>SUM(H15,J23,AH20,H19,AF14)</f>
        <v>4</v>
      </c>
    </row>
    <row r="8" spans="1:31" ht="15.75">
      <c r="A8" s="61">
        <v>5</v>
      </c>
      <c r="B8" s="371" t="str">
        <f>Herren_Gruppe2!B35</f>
        <v>Andre</v>
      </c>
      <c r="C8" s="372"/>
      <c r="D8" s="372"/>
      <c r="E8" s="373"/>
      <c r="F8" s="377" t="str">
        <f>Herren_Gruppe2!G35</f>
        <v>Wiktorowski</v>
      </c>
      <c r="G8" s="378"/>
      <c r="H8" s="28">
        <f>+V4</f>
        <v>3</v>
      </c>
      <c r="I8" s="75" t="s">
        <v>5</v>
      </c>
      <c r="J8" s="30">
        <f>+T4</f>
        <v>0</v>
      </c>
      <c r="K8" s="28">
        <f>+V5</f>
        <v>3</v>
      </c>
      <c r="L8" s="73" t="s">
        <v>5</v>
      </c>
      <c r="M8" s="30">
        <f>+T5</f>
        <v>1</v>
      </c>
      <c r="N8" s="28">
        <f>+V6</f>
        <v>0</v>
      </c>
      <c r="O8" s="75" t="s">
        <v>5</v>
      </c>
      <c r="P8" s="30">
        <f>+T6</f>
        <v>0</v>
      </c>
      <c r="Q8" s="28">
        <f>+V7</f>
        <v>1</v>
      </c>
      <c r="R8" s="27" t="s">
        <v>5</v>
      </c>
      <c r="S8" s="28">
        <f>+T7</f>
        <v>3</v>
      </c>
      <c r="T8" s="187"/>
      <c r="U8" s="188"/>
      <c r="V8" s="189"/>
      <c r="W8" s="74">
        <f>+H18</f>
        <v>0</v>
      </c>
      <c r="X8" s="75" t="s">
        <v>5</v>
      </c>
      <c r="Y8" s="32">
        <f>+J18</f>
        <v>0</v>
      </c>
      <c r="Z8" s="77">
        <f t="shared" si="0"/>
        <v>2</v>
      </c>
      <c r="AA8" s="75" t="s">
        <v>5</v>
      </c>
      <c r="AB8" s="76">
        <f t="shared" si="1"/>
        <v>1</v>
      </c>
      <c r="AC8" s="15">
        <f>SUM(J14,J24,AH20,H18,AH15)</f>
        <v>7</v>
      </c>
      <c r="AD8" s="75" t="s">
        <v>5</v>
      </c>
      <c r="AE8" s="32">
        <f>SUM(H14,H24,AF20,J18,AF15)</f>
        <v>4</v>
      </c>
    </row>
    <row r="9" spans="1:31" ht="15.75" customHeight="1" thickBot="1">
      <c r="A9" s="82">
        <v>6</v>
      </c>
      <c r="B9" s="371" t="str">
        <f>Herren_Gruppe2!B36</f>
        <v> ---</v>
      </c>
      <c r="C9" s="372"/>
      <c r="D9" s="372"/>
      <c r="E9" s="373"/>
      <c r="F9" s="377" t="str">
        <f>Herren_Gruppe2!G36</f>
        <v> </v>
      </c>
      <c r="G9" s="378"/>
      <c r="H9" s="84">
        <f>+Y4</f>
        <v>0</v>
      </c>
      <c r="I9" s="85" t="s">
        <v>5</v>
      </c>
      <c r="J9" s="86">
        <f>+W4</f>
        <v>0</v>
      </c>
      <c r="K9" s="84">
        <f>+Y5</f>
        <v>0</v>
      </c>
      <c r="L9" s="83" t="s">
        <v>5</v>
      </c>
      <c r="M9" s="86">
        <f>+W5</f>
        <v>0</v>
      </c>
      <c r="N9" s="84">
        <f>+Y6</f>
        <v>0</v>
      </c>
      <c r="O9" s="85" t="s">
        <v>5</v>
      </c>
      <c r="P9" s="87">
        <f>+W6</f>
        <v>0</v>
      </c>
      <c r="Q9" s="88">
        <f>+Y7</f>
        <v>0</v>
      </c>
      <c r="R9" s="85" t="s">
        <v>5</v>
      </c>
      <c r="S9" s="89">
        <f>+W7</f>
        <v>0</v>
      </c>
      <c r="T9" s="88">
        <f>+Y8</f>
        <v>0</v>
      </c>
      <c r="U9" s="85" t="s">
        <v>5</v>
      </c>
      <c r="V9" s="87">
        <f>+W8</f>
        <v>0</v>
      </c>
      <c r="W9" s="196"/>
      <c r="X9" s="197"/>
      <c r="Y9" s="198"/>
      <c r="Z9" s="90">
        <f t="shared" si="0"/>
        <v>0</v>
      </c>
      <c r="AA9" s="85" t="s">
        <v>5</v>
      </c>
      <c r="AB9" s="87">
        <f t="shared" si="1"/>
        <v>0</v>
      </c>
      <c r="AC9" s="89">
        <f>SUM(J13,J23,AH18,J18,AH13)</f>
        <v>0</v>
      </c>
      <c r="AD9" s="85" t="s">
        <v>5</v>
      </c>
      <c r="AE9" s="39">
        <f>SUM(H13,H23,AF18,H18,AF13)</f>
        <v>0</v>
      </c>
    </row>
    <row r="10" spans="1:34" ht="6" customHeight="1" thickBot="1">
      <c r="A10" s="43"/>
      <c r="I10" s="218"/>
      <c r="K10" s="43"/>
      <c r="L10" s="43"/>
      <c r="Z10" s="294"/>
      <c r="AA10" s="294"/>
      <c r="AB10" s="294"/>
      <c r="AC10" s="294"/>
      <c r="AD10" s="294"/>
      <c r="AE10" s="294"/>
      <c r="AF10" s="69"/>
      <c r="AG10" s="69"/>
      <c r="AH10" s="69"/>
    </row>
    <row r="11" spans="1:34" ht="15.75" customHeight="1" thickBot="1">
      <c r="A11" s="43"/>
      <c r="B11" s="44"/>
      <c r="C11" s="45"/>
      <c r="D11" s="45"/>
      <c r="E11" s="53" t="s">
        <v>1</v>
      </c>
      <c r="F11" s="53"/>
      <c r="G11" s="53" t="s">
        <v>1</v>
      </c>
      <c r="H11" s="91" t="s">
        <v>6</v>
      </c>
      <c r="I11" s="91"/>
      <c r="J11" s="52"/>
      <c r="K11" s="29"/>
      <c r="L11" s="92"/>
      <c r="M11" s="93"/>
      <c r="N11" s="91"/>
      <c r="O11" s="91"/>
      <c r="P11" s="91"/>
      <c r="Q11" s="91"/>
      <c r="R11" s="91" t="s">
        <v>1</v>
      </c>
      <c r="S11" s="91"/>
      <c r="T11" s="91"/>
      <c r="U11" s="91"/>
      <c r="V11" s="91"/>
      <c r="W11" s="91"/>
      <c r="X11" s="91"/>
      <c r="Y11" s="91"/>
      <c r="Z11" s="91"/>
      <c r="AA11" s="91" t="s">
        <v>1</v>
      </c>
      <c r="AB11" s="91"/>
      <c r="AC11" s="91"/>
      <c r="AD11" s="91"/>
      <c r="AE11" s="91"/>
      <c r="AF11" s="91" t="s">
        <v>6</v>
      </c>
      <c r="AG11" s="91"/>
      <c r="AH11" s="52"/>
    </row>
    <row r="12" spans="1:34" ht="16.5" customHeight="1">
      <c r="A12" s="43"/>
      <c r="B12" s="245" t="s">
        <v>7</v>
      </c>
      <c r="C12" s="66"/>
      <c r="D12" s="66"/>
      <c r="E12" s="66"/>
      <c r="F12" s="66"/>
      <c r="G12" s="66"/>
      <c r="H12" s="66"/>
      <c r="I12" s="66"/>
      <c r="J12" s="246"/>
      <c r="K12" s="247"/>
      <c r="L12" s="248"/>
      <c r="M12" s="245" t="s">
        <v>8</v>
      </c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246"/>
    </row>
    <row r="13" spans="1:79" s="233" customFormat="1" ht="15.75">
      <c r="A13" s="43"/>
      <c r="B13" s="94">
        <v>1</v>
      </c>
      <c r="C13" s="95" t="s">
        <v>9</v>
      </c>
      <c r="D13" s="96">
        <v>6</v>
      </c>
      <c r="E13" s="34" t="str">
        <f>+B4</f>
        <v>Michael</v>
      </c>
      <c r="F13" s="97" t="s">
        <v>9</v>
      </c>
      <c r="G13" s="24" t="str">
        <f>+B9</f>
        <v> ---</v>
      </c>
      <c r="H13" s="98">
        <v>0</v>
      </c>
      <c r="I13" s="223" t="s">
        <v>5</v>
      </c>
      <c r="J13" s="99">
        <v>0</v>
      </c>
      <c r="K13" s="43"/>
      <c r="L13" s="248"/>
      <c r="M13" s="100">
        <v>3</v>
      </c>
      <c r="N13" s="101" t="s">
        <v>9</v>
      </c>
      <c r="O13" s="102">
        <v>6</v>
      </c>
      <c r="P13" s="34" t="str">
        <f>+B6</f>
        <v> ---</v>
      </c>
      <c r="Q13" s="103"/>
      <c r="R13" s="103"/>
      <c r="S13" s="103"/>
      <c r="T13" s="103"/>
      <c r="U13" s="103"/>
      <c r="V13" s="103"/>
      <c r="W13" s="104" t="s">
        <v>9</v>
      </c>
      <c r="X13" s="105" t="str">
        <f>+B9</f>
        <v> ---</v>
      </c>
      <c r="Y13" s="103"/>
      <c r="Z13" s="106"/>
      <c r="AA13" s="34"/>
      <c r="AB13" s="34"/>
      <c r="AC13" s="34"/>
      <c r="AD13" s="34"/>
      <c r="AE13" s="34"/>
      <c r="AF13" s="107">
        <v>0</v>
      </c>
      <c r="AG13" s="273" t="s">
        <v>5</v>
      </c>
      <c r="AH13" s="99">
        <v>0</v>
      </c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</row>
    <row r="14" spans="1:79" s="233" customFormat="1" ht="15.75">
      <c r="A14" s="28"/>
      <c r="B14" s="108">
        <v>2</v>
      </c>
      <c r="C14" s="109" t="s">
        <v>9</v>
      </c>
      <c r="D14" s="110">
        <v>5</v>
      </c>
      <c r="E14" s="78" t="str">
        <f>+B5</f>
        <v>Andreas</v>
      </c>
      <c r="F14" s="111" t="s">
        <v>9</v>
      </c>
      <c r="G14" s="79" t="str">
        <f>+B8</f>
        <v>Andre</v>
      </c>
      <c r="H14" s="98">
        <v>1</v>
      </c>
      <c r="I14" s="223" t="s">
        <v>5</v>
      </c>
      <c r="J14" s="99">
        <v>3</v>
      </c>
      <c r="K14" s="43"/>
      <c r="L14" s="248"/>
      <c r="M14" s="112">
        <v>2</v>
      </c>
      <c r="N14" s="113" t="s">
        <v>9</v>
      </c>
      <c r="O14" s="114">
        <v>4</v>
      </c>
      <c r="P14" s="78" t="str">
        <f>+B5</f>
        <v>Andreas</v>
      </c>
      <c r="Q14" s="67"/>
      <c r="R14" s="67"/>
      <c r="S14" s="67"/>
      <c r="T14" s="67"/>
      <c r="U14" s="67"/>
      <c r="V14" s="67"/>
      <c r="W14" s="115" t="s">
        <v>9</v>
      </c>
      <c r="X14" s="116" t="str">
        <f>+B7</f>
        <v>Heiko</v>
      </c>
      <c r="Y14" s="67"/>
      <c r="Z14" s="117"/>
      <c r="AA14" s="78"/>
      <c r="AB14" s="78"/>
      <c r="AC14" s="78"/>
      <c r="AD14" s="78"/>
      <c r="AE14" s="78"/>
      <c r="AF14" s="118">
        <v>0</v>
      </c>
      <c r="AG14" s="278" t="s">
        <v>5</v>
      </c>
      <c r="AH14" s="119">
        <v>3</v>
      </c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</row>
    <row r="15" spans="1:79" s="233" customFormat="1" ht="16.5" thickBot="1">
      <c r="A15" s="43"/>
      <c r="B15" s="120">
        <v>3</v>
      </c>
      <c r="C15" s="121" t="s">
        <v>9</v>
      </c>
      <c r="D15" s="122">
        <v>4</v>
      </c>
      <c r="E15" s="123" t="str">
        <f>+B6</f>
        <v> ---</v>
      </c>
      <c r="F15" s="124" t="s">
        <v>9</v>
      </c>
      <c r="G15" s="125" t="str">
        <f>+B7</f>
        <v>Heiko</v>
      </c>
      <c r="H15" s="126">
        <v>0</v>
      </c>
      <c r="I15" s="270" t="s">
        <v>5</v>
      </c>
      <c r="J15" s="127">
        <v>0</v>
      </c>
      <c r="K15" s="43"/>
      <c r="L15" s="248"/>
      <c r="M15" s="135">
        <v>1</v>
      </c>
      <c r="N15" s="128" t="s">
        <v>9</v>
      </c>
      <c r="O15" s="136">
        <v>5</v>
      </c>
      <c r="P15" s="123" t="str">
        <f>+B4</f>
        <v>Michael</v>
      </c>
      <c r="Q15" s="123"/>
      <c r="R15" s="123"/>
      <c r="S15" s="123"/>
      <c r="T15" s="123"/>
      <c r="U15" s="123"/>
      <c r="V15" s="123"/>
      <c r="W15" s="129" t="s">
        <v>9</v>
      </c>
      <c r="X15" s="123" t="str">
        <f>+B8</f>
        <v>Andre</v>
      </c>
      <c r="Y15" s="123"/>
      <c r="Z15" s="123"/>
      <c r="AA15" s="123"/>
      <c r="AB15" s="123"/>
      <c r="AC15" s="123"/>
      <c r="AD15" s="123"/>
      <c r="AE15" s="125"/>
      <c r="AF15" s="126">
        <v>0</v>
      </c>
      <c r="AG15" s="270" t="s">
        <v>5</v>
      </c>
      <c r="AH15" s="127">
        <v>3</v>
      </c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</row>
    <row r="16" spans="1:79" s="233" customFormat="1" ht="16.5" thickBot="1">
      <c r="A16" s="28"/>
      <c r="H16" s="81"/>
      <c r="I16" s="81"/>
      <c r="J16" s="81"/>
      <c r="AF16" s="81"/>
      <c r="AG16" s="81"/>
      <c r="AH16" s="81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</row>
    <row r="17" spans="1:79" s="253" customFormat="1" ht="16.5" customHeight="1">
      <c r="A17" s="28"/>
      <c r="B17" s="245" t="s">
        <v>10</v>
      </c>
      <c r="C17" s="249"/>
      <c r="D17" s="249"/>
      <c r="E17" s="249"/>
      <c r="F17" s="249"/>
      <c r="G17" s="249"/>
      <c r="H17" s="271"/>
      <c r="I17" s="271"/>
      <c r="J17" s="272"/>
      <c r="K17" s="250"/>
      <c r="L17" s="250"/>
      <c r="M17" s="251" t="s">
        <v>36</v>
      </c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79"/>
      <c r="AG17" s="279"/>
      <c r="AH17" s="280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</row>
    <row r="18" spans="1:34" ht="15.75">
      <c r="A18" s="28"/>
      <c r="B18" s="94">
        <v>5</v>
      </c>
      <c r="C18" s="95" t="s">
        <v>9</v>
      </c>
      <c r="D18" s="96">
        <v>6</v>
      </c>
      <c r="E18" s="34" t="str">
        <f>+B8</f>
        <v>Andre</v>
      </c>
      <c r="F18" s="104" t="s">
        <v>9</v>
      </c>
      <c r="G18" s="34" t="str">
        <f>+B9</f>
        <v> ---</v>
      </c>
      <c r="H18" s="107">
        <v>0</v>
      </c>
      <c r="I18" s="223" t="s">
        <v>5</v>
      </c>
      <c r="J18" s="130">
        <v>0</v>
      </c>
      <c r="K18" s="43"/>
      <c r="L18" s="43"/>
      <c r="M18" s="112">
        <v>2</v>
      </c>
      <c r="N18" s="113" t="s">
        <v>9</v>
      </c>
      <c r="O18" s="49">
        <v>6</v>
      </c>
      <c r="P18" s="254" t="str">
        <f>+B5</f>
        <v>Andreas</v>
      </c>
      <c r="Q18" s="43"/>
      <c r="R18" s="43"/>
      <c r="S18" s="43"/>
      <c r="T18" s="43"/>
      <c r="U18" s="43"/>
      <c r="V18" s="43"/>
      <c r="W18" s="255" t="s">
        <v>9</v>
      </c>
      <c r="X18" s="28" t="str">
        <f>+B9</f>
        <v> ---</v>
      </c>
      <c r="Y18" s="43"/>
      <c r="Z18" s="43"/>
      <c r="AA18" s="43"/>
      <c r="AB18" s="43"/>
      <c r="AC18" s="43"/>
      <c r="AD18" s="43"/>
      <c r="AE18" s="43"/>
      <c r="AF18" s="131">
        <v>0</v>
      </c>
      <c r="AG18" s="62" t="s">
        <v>5</v>
      </c>
      <c r="AH18" s="119">
        <v>0</v>
      </c>
    </row>
    <row r="19" spans="1:34" ht="18.75">
      <c r="A19" s="250"/>
      <c r="B19" s="132">
        <v>1</v>
      </c>
      <c r="C19" s="133" t="s">
        <v>9</v>
      </c>
      <c r="D19" s="134">
        <v>4</v>
      </c>
      <c r="E19" s="78" t="str">
        <f>+B4</f>
        <v>Michael</v>
      </c>
      <c r="F19" s="115" t="s">
        <v>9</v>
      </c>
      <c r="G19" s="78" t="str">
        <f>+B7</f>
        <v>Heiko</v>
      </c>
      <c r="H19" s="107">
        <v>3</v>
      </c>
      <c r="I19" s="273" t="s">
        <v>5</v>
      </c>
      <c r="J19" s="99">
        <v>1</v>
      </c>
      <c r="K19" s="43"/>
      <c r="L19" s="43"/>
      <c r="M19" s="112">
        <v>1</v>
      </c>
      <c r="N19" s="113" t="s">
        <v>9</v>
      </c>
      <c r="O19" s="49">
        <v>3</v>
      </c>
      <c r="P19" s="256" t="str">
        <f>+B4</f>
        <v>Michael</v>
      </c>
      <c r="Q19" s="67"/>
      <c r="R19" s="67"/>
      <c r="S19" s="67"/>
      <c r="T19" s="67"/>
      <c r="U19" s="67"/>
      <c r="V19" s="67"/>
      <c r="W19" s="257" t="s">
        <v>9</v>
      </c>
      <c r="X19" s="78" t="str">
        <f>+B6</f>
        <v> ---</v>
      </c>
      <c r="Y19" s="67"/>
      <c r="Z19" s="67"/>
      <c r="AA19" s="78"/>
      <c r="AB19" s="78"/>
      <c r="AC19" s="78"/>
      <c r="AD19" s="78"/>
      <c r="AE19" s="78"/>
      <c r="AF19" s="107">
        <v>0</v>
      </c>
      <c r="AG19" s="223" t="s">
        <v>5</v>
      </c>
      <c r="AH19" s="99">
        <v>0</v>
      </c>
    </row>
    <row r="20" spans="1:34" ht="16.5" thickBot="1">
      <c r="A20" s="43"/>
      <c r="B20" s="135">
        <v>2</v>
      </c>
      <c r="C20" s="128" t="s">
        <v>9</v>
      </c>
      <c r="D20" s="136">
        <v>3</v>
      </c>
      <c r="E20" s="123" t="str">
        <f>+B5</f>
        <v>Andreas</v>
      </c>
      <c r="F20" s="65" t="s">
        <v>9</v>
      </c>
      <c r="G20" s="123" t="str">
        <f>+B6</f>
        <v> ---</v>
      </c>
      <c r="H20" s="137">
        <v>0</v>
      </c>
      <c r="I20" s="274" t="s">
        <v>5</v>
      </c>
      <c r="J20" s="138">
        <v>0</v>
      </c>
      <c r="K20" s="43"/>
      <c r="L20" s="43"/>
      <c r="M20" s="135">
        <v>4</v>
      </c>
      <c r="N20" s="128" t="s">
        <v>9</v>
      </c>
      <c r="O20" s="258">
        <v>5</v>
      </c>
      <c r="P20" s="259" t="str">
        <f>+B7</f>
        <v>Heiko</v>
      </c>
      <c r="Q20" s="69"/>
      <c r="R20" s="69"/>
      <c r="S20" s="69"/>
      <c r="T20" s="69"/>
      <c r="U20" s="69"/>
      <c r="V20" s="69"/>
      <c r="W20" s="260" t="s">
        <v>9</v>
      </c>
      <c r="X20" s="123" t="str">
        <f>+B8</f>
        <v>Andre</v>
      </c>
      <c r="Y20" s="69"/>
      <c r="Z20" s="69"/>
      <c r="AA20" s="123"/>
      <c r="AB20" s="123"/>
      <c r="AC20" s="123"/>
      <c r="AD20" s="123"/>
      <c r="AE20" s="123"/>
      <c r="AF20" s="137">
        <v>3</v>
      </c>
      <c r="AG20" s="224" t="s">
        <v>5</v>
      </c>
      <c r="AH20" s="138">
        <v>1</v>
      </c>
    </row>
    <row r="21" spans="1:34" ht="16.5" thickBot="1">
      <c r="A21" s="28"/>
      <c r="H21" s="71"/>
      <c r="I21" s="275"/>
      <c r="J21" s="71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10" ht="16.5" customHeight="1">
      <c r="A22" s="43"/>
      <c r="B22" s="245" t="s">
        <v>37</v>
      </c>
      <c r="C22" s="66"/>
      <c r="D22" s="66"/>
      <c r="E22" s="66"/>
      <c r="F22" s="66"/>
      <c r="G22" s="66"/>
      <c r="H22" s="276"/>
      <c r="I22" s="276"/>
      <c r="J22" s="277"/>
    </row>
    <row r="23" spans="1:10" ht="15.75">
      <c r="A23" s="43"/>
      <c r="B23" s="139">
        <v>4</v>
      </c>
      <c r="C23" s="140" t="s">
        <v>9</v>
      </c>
      <c r="D23" s="141">
        <v>6</v>
      </c>
      <c r="E23" s="34" t="str">
        <f>+B7</f>
        <v>Heiko</v>
      </c>
      <c r="F23" s="97" t="s">
        <v>9</v>
      </c>
      <c r="G23" s="24" t="str">
        <f>+B9</f>
        <v> ---</v>
      </c>
      <c r="H23" s="98">
        <v>0</v>
      </c>
      <c r="I23" s="223" t="s">
        <v>5</v>
      </c>
      <c r="J23" s="99">
        <v>0</v>
      </c>
    </row>
    <row r="24" spans="1:10" ht="15.75">
      <c r="A24" s="43"/>
      <c r="B24" s="142">
        <v>3</v>
      </c>
      <c r="C24" s="59" t="s">
        <v>9</v>
      </c>
      <c r="D24" s="143">
        <v>5</v>
      </c>
      <c r="E24" s="78" t="str">
        <f>+B6</f>
        <v> ---</v>
      </c>
      <c r="F24" s="111" t="s">
        <v>9</v>
      </c>
      <c r="G24" s="79" t="str">
        <f>+B8</f>
        <v>Andre</v>
      </c>
      <c r="H24" s="98">
        <v>0</v>
      </c>
      <c r="I24" s="223" t="s">
        <v>5</v>
      </c>
      <c r="J24" s="99">
        <v>0</v>
      </c>
    </row>
    <row r="25" spans="1:10" ht="16.5" thickBot="1">
      <c r="A25" s="43"/>
      <c r="B25" s="156">
        <v>1</v>
      </c>
      <c r="C25" s="65" t="s">
        <v>9</v>
      </c>
      <c r="D25" s="261">
        <v>2</v>
      </c>
      <c r="E25" s="259" t="str">
        <f>+B4</f>
        <v>Michael</v>
      </c>
      <c r="F25" s="260" t="s">
        <v>9</v>
      </c>
      <c r="G25" s="123" t="str">
        <f>+B5</f>
        <v>Andreas</v>
      </c>
      <c r="H25" s="137">
        <v>3</v>
      </c>
      <c r="I25" s="224" t="s">
        <v>5</v>
      </c>
      <c r="J25" s="138">
        <v>2</v>
      </c>
    </row>
    <row r="26" ht="4.5" customHeight="1">
      <c r="I26" s="218"/>
    </row>
    <row r="27" ht="4.5" customHeight="1"/>
    <row r="28" ht="18.75">
      <c r="B28" s="262" t="s">
        <v>11</v>
      </c>
    </row>
    <row r="29" ht="3.75" customHeight="1">
      <c r="I29" s="218"/>
    </row>
    <row r="30" ht="3.75" customHeight="1" thickBot="1">
      <c r="I30" s="218"/>
    </row>
    <row r="31" spans="2:30" ht="16.5" thickBot="1">
      <c r="B31" s="263" t="s">
        <v>1</v>
      </c>
      <c r="C31" s="45"/>
      <c r="D31" s="45"/>
      <c r="E31" s="45"/>
      <c r="F31" s="45"/>
      <c r="G31" s="264"/>
      <c r="H31" s="264"/>
      <c r="I31" s="264"/>
      <c r="J31" s="264"/>
      <c r="K31" s="264"/>
      <c r="L31" s="264"/>
      <c r="M31" s="264"/>
      <c r="N31" s="264"/>
      <c r="O31" s="263"/>
      <c r="P31" s="264" t="s">
        <v>12</v>
      </c>
      <c r="Q31" s="264"/>
      <c r="R31" s="264"/>
      <c r="S31" s="265"/>
      <c r="T31" s="263"/>
      <c r="U31" s="264" t="s">
        <v>13</v>
      </c>
      <c r="V31" s="264"/>
      <c r="W31" s="264"/>
      <c r="X31" s="265"/>
      <c r="Y31" s="368" t="s">
        <v>38</v>
      </c>
      <c r="Z31" s="369"/>
      <c r="AA31" s="370"/>
      <c r="AB31" s="368" t="s">
        <v>4</v>
      </c>
      <c r="AC31" s="369"/>
      <c r="AD31" s="370"/>
    </row>
    <row r="32" spans="2:30" ht="15.75">
      <c r="B32" s="296" t="str">
        <f>$B$8</f>
        <v>Andre</v>
      </c>
      <c r="C32" s="297"/>
      <c r="D32" s="297"/>
      <c r="E32" s="322"/>
      <c r="F32" s="297"/>
      <c r="G32" s="298" t="str">
        <f>$F$8</f>
        <v>Wiktorowski</v>
      </c>
      <c r="H32" s="297"/>
      <c r="I32" s="297"/>
      <c r="J32" s="297"/>
      <c r="K32" s="297"/>
      <c r="L32" s="297"/>
      <c r="M32" s="297"/>
      <c r="N32" s="297"/>
      <c r="O32" s="299"/>
      <c r="P32" s="300">
        <f>$Z$8</f>
        <v>2</v>
      </c>
      <c r="Q32" s="301" t="s">
        <v>5</v>
      </c>
      <c r="R32" s="300">
        <f>$AB$8</f>
        <v>1</v>
      </c>
      <c r="S32" s="302"/>
      <c r="T32" s="303">
        <f>$AC$8</f>
        <v>7</v>
      </c>
      <c r="U32" s="304"/>
      <c r="V32" s="301" t="s">
        <v>5</v>
      </c>
      <c r="W32" s="305">
        <f>$AE$8</f>
        <v>4</v>
      </c>
      <c r="X32" s="306"/>
      <c r="Y32" s="297"/>
      <c r="Z32" s="307">
        <f aca="true" t="shared" si="2" ref="Z32:Z37">SUM(T32-W32)</f>
        <v>3</v>
      </c>
      <c r="AA32" s="308"/>
      <c r="AB32" s="247"/>
      <c r="AC32" s="267">
        <v>6</v>
      </c>
      <c r="AD32" s="248"/>
    </row>
    <row r="33" spans="2:30" ht="15.75">
      <c r="B33" s="309" t="str">
        <f>$B$7</f>
        <v>Heiko</v>
      </c>
      <c r="C33" s="310"/>
      <c r="D33" s="310"/>
      <c r="E33" s="310"/>
      <c r="F33" s="310"/>
      <c r="G33" s="311" t="str">
        <f>$F$7</f>
        <v>Hagmann</v>
      </c>
      <c r="H33" s="310"/>
      <c r="I33" s="310"/>
      <c r="J33" s="310"/>
      <c r="K33" s="310"/>
      <c r="L33" s="310"/>
      <c r="M33" s="310"/>
      <c r="N33" s="310"/>
      <c r="O33" s="312"/>
      <c r="P33" s="313">
        <f>$Z$7</f>
        <v>2</v>
      </c>
      <c r="Q33" s="314" t="s">
        <v>5</v>
      </c>
      <c r="R33" s="313">
        <f>$AB$7</f>
        <v>1</v>
      </c>
      <c r="S33" s="315"/>
      <c r="T33" s="316">
        <f>$AC$7</f>
        <v>7</v>
      </c>
      <c r="U33" s="317"/>
      <c r="V33" s="314" t="s">
        <v>5</v>
      </c>
      <c r="W33" s="318">
        <f>$AE$7</f>
        <v>4</v>
      </c>
      <c r="X33" s="319"/>
      <c r="Y33" s="310"/>
      <c r="Z33" s="320">
        <f t="shared" si="2"/>
        <v>3</v>
      </c>
      <c r="AA33" s="321"/>
      <c r="AB33" s="247"/>
      <c r="AC33" s="267">
        <v>5</v>
      </c>
      <c r="AD33" s="248"/>
    </row>
    <row r="34" spans="2:30" ht="15.75">
      <c r="B34" s="296" t="str">
        <f>$B$4</f>
        <v>Michael</v>
      </c>
      <c r="C34" s="297"/>
      <c r="D34" s="297"/>
      <c r="E34" s="297"/>
      <c r="F34" s="297"/>
      <c r="G34" s="298" t="str">
        <f>$F$4</f>
        <v>Schmidt</v>
      </c>
      <c r="H34" s="297"/>
      <c r="I34" s="297"/>
      <c r="J34" s="297"/>
      <c r="K34" s="297"/>
      <c r="L34" s="297"/>
      <c r="M34" s="297"/>
      <c r="N34" s="297"/>
      <c r="O34" s="299"/>
      <c r="P34" s="300">
        <f>$Z$4</f>
        <v>2</v>
      </c>
      <c r="Q34" s="301" t="s">
        <v>5</v>
      </c>
      <c r="R34" s="300">
        <f>$AB$4</f>
        <v>1</v>
      </c>
      <c r="S34" s="302"/>
      <c r="T34" s="303">
        <f>$AC$4</f>
        <v>6</v>
      </c>
      <c r="U34" s="304"/>
      <c r="V34" s="301" t="s">
        <v>5</v>
      </c>
      <c r="W34" s="305">
        <f>$AE$4</f>
        <v>6</v>
      </c>
      <c r="X34" s="306"/>
      <c r="Y34" s="297"/>
      <c r="Z34" s="307">
        <f t="shared" si="2"/>
        <v>0</v>
      </c>
      <c r="AA34" s="308"/>
      <c r="AB34" s="247"/>
      <c r="AC34" s="267">
        <v>7</v>
      </c>
      <c r="AD34" s="248"/>
    </row>
    <row r="35" spans="2:30" ht="15.75">
      <c r="B35" s="296" t="str">
        <f>$B$6</f>
        <v> ---</v>
      </c>
      <c r="C35" s="297"/>
      <c r="D35" s="297"/>
      <c r="E35" s="297"/>
      <c r="F35" s="297"/>
      <c r="G35" s="298" t="str">
        <f>$F$6</f>
        <v> </v>
      </c>
      <c r="H35" s="297"/>
      <c r="I35" s="297"/>
      <c r="J35" s="297"/>
      <c r="K35" s="297"/>
      <c r="L35" s="297"/>
      <c r="M35" s="297"/>
      <c r="N35" s="297"/>
      <c r="O35" s="299"/>
      <c r="P35" s="300">
        <f>$Z$6</f>
        <v>0</v>
      </c>
      <c r="Q35" s="301" t="s">
        <v>5</v>
      </c>
      <c r="R35" s="300">
        <f>$AB$6</f>
        <v>0</v>
      </c>
      <c r="S35" s="302"/>
      <c r="T35" s="303">
        <f>$AC$6</f>
        <v>0</v>
      </c>
      <c r="U35" s="304"/>
      <c r="V35" s="301" t="s">
        <v>5</v>
      </c>
      <c r="W35" s="305">
        <f>$AE$6</f>
        <v>0</v>
      </c>
      <c r="X35" s="306"/>
      <c r="Y35" s="297"/>
      <c r="Z35" s="307">
        <f t="shared" si="2"/>
        <v>0</v>
      </c>
      <c r="AA35" s="308"/>
      <c r="AB35" s="247"/>
      <c r="AC35" s="267">
        <v>8</v>
      </c>
      <c r="AD35" s="248"/>
    </row>
    <row r="36" spans="2:30" ht="15.75">
      <c r="B36" s="296" t="str">
        <f>$B$9</f>
        <v> ---</v>
      </c>
      <c r="C36" s="297"/>
      <c r="D36" s="297"/>
      <c r="E36" s="297"/>
      <c r="F36" s="297"/>
      <c r="G36" s="298" t="str">
        <f>$F$9</f>
        <v> </v>
      </c>
      <c r="H36" s="297"/>
      <c r="I36" s="297"/>
      <c r="J36" s="297"/>
      <c r="K36" s="297"/>
      <c r="L36" s="297"/>
      <c r="M36" s="297"/>
      <c r="N36" s="297"/>
      <c r="O36" s="299"/>
      <c r="P36" s="300">
        <f>$Z$9</f>
        <v>0</v>
      </c>
      <c r="Q36" s="301" t="s">
        <v>5</v>
      </c>
      <c r="R36" s="300">
        <f>$AB$9</f>
        <v>0</v>
      </c>
      <c r="S36" s="302"/>
      <c r="T36" s="303">
        <f>$AC$9</f>
        <v>0</v>
      </c>
      <c r="U36" s="304"/>
      <c r="V36" s="301" t="s">
        <v>5</v>
      </c>
      <c r="W36" s="305">
        <f>$AE$9</f>
        <v>0</v>
      </c>
      <c r="X36" s="306"/>
      <c r="Y36" s="297"/>
      <c r="Z36" s="307">
        <f t="shared" si="2"/>
        <v>0</v>
      </c>
      <c r="AA36" s="308"/>
      <c r="AB36" s="247"/>
      <c r="AC36" s="267">
        <v>9</v>
      </c>
      <c r="AD36" s="248"/>
    </row>
    <row r="37" spans="2:30" ht="16.5" thickBot="1">
      <c r="B37" s="323" t="str">
        <f>$B$5</f>
        <v>Andreas</v>
      </c>
      <c r="C37" s="324"/>
      <c r="D37" s="324"/>
      <c r="E37" s="324"/>
      <c r="F37" s="324"/>
      <c r="G37" s="325" t="str">
        <f>$F$5</f>
        <v>Häcker</v>
      </c>
      <c r="H37" s="324"/>
      <c r="I37" s="324"/>
      <c r="J37" s="324"/>
      <c r="K37" s="324"/>
      <c r="L37" s="324"/>
      <c r="M37" s="324"/>
      <c r="N37" s="324"/>
      <c r="O37" s="326"/>
      <c r="P37" s="327">
        <f>$Z$5</f>
        <v>0</v>
      </c>
      <c r="Q37" s="328" t="s">
        <v>5</v>
      </c>
      <c r="R37" s="327">
        <f>$AB$5</f>
        <v>3</v>
      </c>
      <c r="S37" s="329"/>
      <c r="T37" s="330">
        <f>$AC$5</f>
        <v>3</v>
      </c>
      <c r="U37" s="331"/>
      <c r="V37" s="328" t="s">
        <v>5</v>
      </c>
      <c r="W37" s="332">
        <f>$AE$5</f>
        <v>9</v>
      </c>
      <c r="X37" s="333"/>
      <c r="Y37" s="324"/>
      <c r="Z37" s="334">
        <f t="shared" si="2"/>
        <v>-6</v>
      </c>
      <c r="AA37" s="335"/>
      <c r="AB37" s="68"/>
      <c r="AC37" s="268">
        <v>10</v>
      </c>
      <c r="AD37" s="269"/>
    </row>
  </sheetData>
  <mergeCells count="15">
    <mergeCell ref="F3:G3"/>
    <mergeCell ref="F6:G6"/>
    <mergeCell ref="F7:G7"/>
    <mergeCell ref="F8:G8"/>
    <mergeCell ref="F5:G5"/>
    <mergeCell ref="F9:G9"/>
    <mergeCell ref="AB31:AD31"/>
    <mergeCell ref="Y31:AA31"/>
    <mergeCell ref="B4:E4"/>
    <mergeCell ref="B5:E5"/>
    <mergeCell ref="B6:E6"/>
    <mergeCell ref="B7:E7"/>
    <mergeCell ref="B8:E8"/>
    <mergeCell ref="B9:E9"/>
    <mergeCell ref="F4:G4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Aheimer</cp:lastModifiedBy>
  <cp:lastPrinted>2003-12-06T13:24:04Z</cp:lastPrinted>
  <dcterms:created xsi:type="dcterms:W3CDTF">1998-10-31T19:55:39Z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